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aike/Work/UQ_Study/NETL_VVUQ/Repo/PIC_calibration/Case1_ParticleSettling/DeterministicCalibration/"/>
    </mc:Choice>
  </mc:AlternateContent>
  <xr:revisionPtr revIDLastSave="0" documentId="13_ncr:1_{8876A3AE-A671-A140-BC22-CCDF67143884}" xr6:coauthVersionLast="45" xr6:coauthVersionMax="45" xr10:uidLastSave="{00000000-0000-0000-0000-000000000000}"/>
  <bookViews>
    <workbookView xWindow="2500" yWindow="620" windowWidth="25100" windowHeight="18880" xr2:uid="{00000000-000D-0000-FFFF-FFFF00000000}"/>
  </bookViews>
  <sheets>
    <sheet name="Fin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9" i="1" l="1"/>
  <c r="J129" i="1"/>
  <c r="I129" i="1"/>
  <c r="H129" i="1"/>
  <c r="G129" i="1"/>
  <c r="F129" i="1"/>
  <c r="E129" i="1"/>
  <c r="D129" i="1"/>
  <c r="K128" i="1"/>
  <c r="J128" i="1"/>
  <c r="I128" i="1"/>
  <c r="H128" i="1"/>
  <c r="G128" i="1"/>
  <c r="F128" i="1"/>
  <c r="E128" i="1"/>
  <c r="D128" i="1"/>
  <c r="C129" i="1"/>
  <c r="C128" i="1"/>
  <c r="O69" i="1" l="1"/>
  <c r="O71" i="1"/>
  <c r="O77" i="1"/>
  <c r="O79" i="1"/>
  <c r="O87" i="1"/>
  <c r="O90" i="1"/>
  <c r="O93" i="1"/>
  <c r="O95" i="1"/>
  <c r="O103" i="1"/>
  <c r="O106" i="1"/>
  <c r="O109" i="1"/>
  <c r="O111" i="1"/>
  <c r="O119" i="1"/>
  <c r="O122" i="1"/>
  <c r="O125" i="1"/>
  <c r="N67" i="1"/>
  <c r="N68" i="1"/>
  <c r="N69" i="1"/>
  <c r="N70" i="1"/>
  <c r="O70" i="1" s="1"/>
  <c r="N71" i="1"/>
  <c r="N72" i="1"/>
  <c r="O72" i="1" s="1"/>
  <c r="N73" i="1"/>
  <c r="O73" i="1" s="1"/>
  <c r="N74" i="1"/>
  <c r="O74" i="1" s="1"/>
  <c r="N75" i="1"/>
  <c r="N76" i="1"/>
  <c r="N77" i="1"/>
  <c r="N78" i="1"/>
  <c r="O78" i="1" s="1"/>
  <c r="N79" i="1"/>
  <c r="N80" i="1"/>
  <c r="O80" i="1" s="1"/>
  <c r="N81" i="1"/>
  <c r="O81" i="1" s="1"/>
  <c r="N82" i="1"/>
  <c r="N83" i="1"/>
  <c r="N84" i="1"/>
  <c r="N85" i="1"/>
  <c r="O85" i="1" s="1"/>
  <c r="N86" i="1"/>
  <c r="O86" i="1" s="1"/>
  <c r="N87" i="1"/>
  <c r="N88" i="1"/>
  <c r="O88" i="1" s="1"/>
  <c r="N89" i="1"/>
  <c r="O89" i="1" s="1"/>
  <c r="N90" i="1"/>
  <c r="N91" i="1"/>
  <c r="N92" i="1"/>
  <c r="N93" i="1"/>
  <c r="N94" i="1"/>
  <c r="O94" i="1" s="1"/>
  <c r="N95" i="1"/>
  <c r="N96" i="1"/>
  <c r="O96" i="1" s="1"/>
  <c r="N97" i="1"/>
  <c r="O97" i="1" s="1"/>
  <c r="N98" i="1"/>
  <c r="N99" i="1"/>
  <c r="N100" i="1"/>
  <c r="O100" i="1" s="1"/>
  <c r="N101" i="1"/>
  <c r="O101" i="1" s="1"/>
  <c r="N102" i="1"/>
  <c r="O102" i="1" s="1"/>
  <c r="N103" i="1"/>
  <c r="N104" i="1"/>
  <c r="O104" i="1" s="1"/>
  <c r="N105" i="1"/>
  <c r="O105" i="1" s="1"/>
  <c r="N106" i="1"/>
  <c r="N107" i="1"/>
  <c r="N108" i="1"/>
  <c r="N109" i="1"/>
  <c r="N110" i="1"/>
  <c r="O110" i="1" s="1"/>
  <c r="N111" i="1"/>
  <c r="N112" i="1"/>
  <c r="O112" i="1" s="1"/>
  <c r="N113" i="1"/>
  <c r="O113" i="1" s="1"/>
  <c r="N114" i="1"/>
  <c r="N115" i="1"/>
  <c r="N116" i="1"/>
  <c r="N117" i="1"/>
  <c r="O117" i="1" s="1"/>
  <c r="N118" i="1"/>
  <c r="O118" i="1" s="1"/>
  <c r="N119" i="1"/>
  <c r="N120" i="1"/>
  <c r="O120" i="1" s="1"/>
  <c r="N121" i="1"/>
  <c r="O121" i="1" s="1"/>
  <c r="N122" i="1"/>
  <c r="N123" i="1"/>
  <c r="N124" i="1"/>
  <c r="N125" i="1"/>
  <c r="N126" i="1"/>
  <c r="O126" i="1" s="1"/>
  <c r="O76" i="1" l="1"/>
  <c r="O115" i="1"/>
  <c r="O99" i="1"/>
  <c r="O83" i="1"/>
  <c r="O75" i="1"/>
  <c r="O114" i="1"/>
  <c r="O98" i="1"/>
  <c r="O68" i="1"/>
  <c r="O123" i="1"/>
  <c r="O107" i="1"/>
  <c r="O91" i="1"/>
  <c r="O67" i="1"/>
  <c r="O116" i="1"/>
  <c r="O84" i="1"/>
  <c r="O82" i="1"/>
  <c r="O124" i="1"/>
  <c r="O108" i="1"/>
  <c r="O92" i="1"/>
  <c r="N62" i="1" l="1"/>
  <c r="O62" i="1" s="1"/>
  <c r="N63" i="1"/>
  <c r="O63" i="1" s="1"/>
  <c r="N64" i="1"/>
  <c r="O64" i="1" s="1"/>
  <c r="N65" i="1"/>
  <c r="O65" i="1" s="1"/>
  <c r="N66" i="1"/>
  <c r="O66" i="1" s="1"/>
  <c r="N61" i="1" l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B18" i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N17" i="1"/>
  <c r="N16" i="1"/>
  <c r="N15" i="1"/>
  <c r="N14" i="1"/>
  <c r="N13" i="1"/>
  <c r="N12" i="1"/>
  <c r="N11" i="1"/>
  <c r="N10" i="1"/>
  <c r="N9" i="1"/>
  <c r="Y8" i="1"/>
  <c r="N8" i="1"/>
  <c r="N7" i="1"/>
  <c r="P67" i="1" l="1"/>
  <c r="T67" i="1" s="1"/>
  <c r="S72" i="1"/>
  <c r="P75" i="1"/>
  <c r="T75" i="1" s="1"/>
  <c r="S80" i="1"/>
  <c r="U80" i="1" s="1"/>
  <c r="P83" i="1"/>
  <c r="T83" i="1" s="1"/>
  <c r="S88" i="1"/>
  <c r="P91" i="1"/>
  <c r="T91" i="1" s="1"/>
  <c r="S96" i="1"/>
  <c r="U96" i="1" s="1"/>
  <c r="P99" i="1"/>
  <c r="T99" i="1" s="1"/>
  <c r="S104" i="1"/>
  <c r="P107" i="1"/>
  <c r="T107" i="1" s="1"/>
  <c r="S112" i="1"/>
  <c r="U112" i="1" s="1"/>
  <c r="P115" i="1"/>
  <c r="T115" i="1" s="1"/>
  <c r="S120" i="1"/>
  <c r="P123" i="1"/>
  <c r="T123" i="1" s="1"/>
  <c r="S67" i="1"/>
  <c r="P70" i="1"/>
  <c r="T70" i="1" s="1"/>
  <c r="S75" i="1"/>
  <c r="U75" i="1" s="1"/>
  <c r="P78" i="1"/>
  <c r="T78" i="1" s="1"/>
  <c r="S83" i="1"/>
  <c r="P86" i="1"/>
  <c r="T86" i="1" s="1"/>
  <c r="S91" i="1"/>
  <c r="P94" i="1"/>
  <c r="T94" i="1" s="1"/>
  <c r="S99" i="1"/>
  <c r="P102" i="1"/>
  <c r="T102" i="1" s="1"/>
  <c r="S107" i="1"/>
  <c r="U107" i="1" s="1"/>
  <c r="P110" i="1"/>
  <c r="T110" i="1" s="1"/>
  <c r="S115" i="1"/>
  <c r="P118" i="1"/>
  <c r="T118" i="1" s="1"/>
  <c r="S123" i="1"/>
  <c r="P126" i="1"/>
  <c r="T126" i="1" s="1"/>
  <c r="S70" i="1"/>
  <c r="P69" i="1"/>
  <c r="T69" i="1" s="1"/>
  <c r="S74" i="1"/>
  <c r="P77" i="1"/>
  <c r="T77" i="1" s="1"/>
  <c r="S82" i="1"/>
  <c r="P85" i="1"/>
  <c r="T85" i="1" s="1"/>
  <c r="S90" i="1"/>
  <c r="U90" i="1" s="1"/>
  <c r="P93" i="1"/>
  <c r="T93" i="1" s="1"/>
  <c r="S98" i="1"/>
  <c r="U98" i="1" s="1"/>
  <c r="P101" i="1"/>
  <c r="T101" i="1" s="1"/>
  <c r="S106" i="1"/>
  <c r="P109" i="1"/>
  <c r="T109" i="1" s="1"/>
  <c r="S114" i="1"/>
  <c r="P117" i="1"/>
  <c r="T117" i="1" s="1"/>
  <c r="S122" i="1"/>
  <c r="P125" i="1"/>
  <c r="T125" i="1" s="1"/>
  <c r="S69" i="1"/>
  <c r="P72" i="1"/>
  <c r="T72" i="1" s="1"/>
  <c r="S77" i="1"/>
  <c r="U77" i="1" s="1"/>
  <c r="P80" i="1"/>
  <c r="T80" i="1" s="1"/>
  <c r="S85" i="1"/>
  <c r="P88" i="1"/>
  <c r="T88" i="1" s="1"/>
  <c r="S93" i="1"/>
  <c r="P96" i="1"/>
  <c r="T96" i="1" s="1"/>
  <c r="S101" i="1"/>
  <c r="P104" i="1"/>
  <c r="T104" i="1" s="1"/>
  <c r="S109" i="1"/>
  <c r="U109" i="1" s="1"/>
  <c r="P112" i="1"/>
  <c r="T112" i="1" s="1"/>
  <c r="S117" i="1"/>
  <c r="P120" i="1"/>
  <c r="T120" i="1" s="1"/>
  <c r="S125" i="1"/>
  <c r="P73" i="1"/>
  <c r="T73" i="1" s="1"/>
  <c r="S78" i="1"/>
  <c r="U78" i="1" s="1"/>
  <c r="S73" i="1"/>
  <c r="U73" i="1" s="1"/>
  <c r="S79" i="1"/>
  <c r="P90" i="1"/>
  <c r="T90" i="1" s="1"/>
  <c r="S95" i="1"/>
  <c r="U95" i="1" s="1"/>
  <c r="P106" i="1"/>
  <c r="T106" i="1" s="1"/>
  <c r="S111" i="1"/>
  <c r="P122" i="1"/>
  <c r="T122" i="1" s="1"/>
  <c r="P81" i="1"/>
  <c r="T81" i="1" s="1"/>
  <c r="S86" i="1"/>
  <c r="U86" i="1" s="1"/>
  <c r="P97" i="1"/>
  <c r="T97" i="1" s="1"/>
  <c r="S102" i="1"/>
  <c r="P113" i="1"/>
  <c r="T113" i="1" s="1"/>
  <c r="S118" i="1"/>
  <c r="U118" i="1" s="1"/>
  <c r="S68" i="1"/>
  <c r="S92" i="1"/>
  <c r="P103" i="1"/>
  <c r="T103" i="1" s="1"/>
  <c r="S108" i="1"/>
  <c r="U108" i="1" s="1"/>
  <c r="P119" i="1"/>
  <c r="T119" i="1" s="1"/>
  <c r="S76" i="1"/>
  <c r="S87" i="1"/>
  <c r="P98" i="1"/>
  <c r="T98" i="1" s="1"/>
  <c r="S103" i="1"/>
  <c r="P114" i="1"/>
  <c r="T114" i="1" s="1"/>
  <c r="S119" i="1"/>
  <c r="U119" i="1" s="1"/>
  <c r="S94" i="1"/>
  <c r="U94" i="1" s="1"/>
  <c r="P105" i="1"/>
  <c r="T105" i="1" s="1"/>
  <c r="S110" i="1"/>
  <c r="U110" i="1" s="1"/>
  <c r="S126" i="1"/>
  <c r="P71" i="1"/>
  <c r="T71" i="1" s="1"/>
  <c r="S89" i="1"/>
  <c r="P100" i="1"/>
  <c r="T100" i="1" s="1"/>
  <c r="S121" i="1"/>
  <c r="U121" i="1" s="1"/>
  <c r="S71" i="1"/>
  <c r="U71" i="1" s="1"/>
  <c r="P79" i="1"/>
  <c r="T79" i="1" s="1"/>
  <c r="P95" i="1"/>
  <c r="T95" i="1" s="1"/>
  <c r="S116" i="1"/>
  <c r="P68" i="1"/>
  <c r="T68" i="1" s="1"/>
  <c r="P74" i="1"/>
  <c r="T74" i="1" s="1"/>
  <c r="S81" i="1"/>
  <c r="P92" i="1"/>
  <c r="T92" i="1" s="1"/>
  <c r="S97" i="1"/>
  <c r="U97" i="1" s="1"/>
  <c r="P108" i="1"/>
  <c r="T108" i="1" s="1"/>
  <c r="S113" i="1"/>
  <c r="P124" i="1"/>
  <c r="T124" i="1" s="1"/>
  <c r="P76" i="1"/>
  <c r="T76" i="1" s="1"/>
  <c r="P87" i="1"/>
  <c r="T87" i="1" s="1"/>
  <c r="S124" i="1"/>
  <c r="U124" i="1" s="1"/>
  <c r="P82" i="1"/>
  <c r="T82" i="1" s="1"/>
  <c r="P89" i="1"/>
  <c r="T89" i="1" s="1"/>
  <c r="P121" i="1"/>
  <c r="T121" i="1" s="1"/>
  <c r="P84" i="1"/>
  <c r="T84" i="1" s="1"/>
  <c r="S105" i="1"/>
  <c r="U105" i="1" s="1"/>
  <c r="P116" i="1"/>
  <c r="T116" i="1" s="1"/>
  <c r="S84" i="1"/>
  <c r="U84" i="1" s="1"/>
  <c r="S100" i="1"/>
  <c r="U100" i="1" s="1"/>
  <c r="P111" i="1"/>
  <c r="T111" i="1" s="1"/>
  <c r="S64" i="1"/>
  <c r="S65" i="1"/>
  <c r="S63" i="1"/>
  <c r="S62" i="1"/>
  <c r="S66" i="1"/>
  <c r="P65" i="1"/>
  <c r="T65" i="1" s="1"/>
  <c r="P64" i="1"/>
  <c r="T64" i="1" s="1"/>
  <c r="P62" i="1"/>
  <c r="T62" i="1" s="1"/>
  <c r="P66" i="1"/>
  <c r="T66" i="1" s="1"/>
  <c r="P63" i="1"/>
  <c r="T63" i="1" s="1"/>
  <c r="S8" i="1"/>
  <c r="S16" i="1"/>
  <c r="S24" i="1"/>
  <c r="S32" i="1"/>
  <c r="S40" i="1"/>
  <c r="S48" i="1"/>
  <c r="S56" i="1"/>
  <c r="S9" i="1"/>
  <c r="S25" i="1"/>
  <c r="S33" i="1"/>
  <c r="S41" i="1"/>
  <c r="S57" i="1"/>
  <c r="S59" i="1"/>
  <c r="S20" i="1"/>
  <c r="S36" i="1"/>
  <c r="S60" i="1"/>
  <c r="S37" i="1"/>
  <c r="S53" i="1"/>
  <c r="S30" i="1"/>
  <c r="S54" i="1"/>
  <c r="S15" i="1"/>
  <c r="S47" i="1"/>
  <c r="S17" i="1"/>
  <c r="S49" i="1"/>
  <c r="S51" i="1"/>
  <c r="S28" i="1"/>
  <c r="S52" i="1"/>
  <c r="S13" i="1"/>
  <c r="S29" i="1"/>
  <c r="S61" i="1"/>
  <c r="S22" i="1"/>
  <c r="S46" i="1"/>
  <c r="S23" i="1"/>
  <c r="S39" i="1"/>
  <c r="S10" i="1"/>
  <c r="S18" i="1"/>
  <c r="S26" i="1"/>
  <c r="S34" i="1"/>
  <c r="S42" i="1"/>
  <c r="S50" i="1"/>
  <c r="S58" i="1"/>
  <c r="S11" i="1"/>
  <c r="S19" i="1"/>
  <c r="S27" i="1"/>
  <c r="S35" i="1"/>
  <c r="S43" i="1"/>
  <c r="S12" i="1"/>
  <c r="S44" i="1"/>
  <c r="S21" i="1"/>
  <c r="S45" i="1"/>
  <c r="S14" i="1"/>
  <c r="S38" i="1"/>
  <c r="S7" i="1"/>
  <c r="S31" i="1"/>
  <c r="S55" i="1"/>
  <c r="O22" i="1"/>
  <c r="O30" i="1"/>
  <c r="O34" i="1"/>
  <c r="O38" i="1"/>
  <c r="O46" i="1"/>
  <c r="O54" i="1"/>
  <c r="O9" i="1"/>
  <c r="O17" i="1"/>
  <c r="O19" i="1"/>
  <c r="O23" i="1"/>
  <c r="O31" i="1"/>
  <c r="O39" i="1"/>
  <c r="O47" i="1"/>
  <c r="O55" i="1"/>
  <c r="O59" i="1"/>
  <c r="O7" i="1"/>
  <c r="P7" i="1"/>
  <c r="T7" i="1" s="1"/>
  <c r="O10" i="1"/>
  <c r="O14" i="1"/>
  <c r="O20" i="1"/>
  <c r="O24" i="1"/>
  <c r="O28" i="1"/>
  <c r="O32" i="1"/>
  <c r="O36" i="1"/>
  <c r="O40" i="1"/>
  <c r="O44" i="1"/>
  <c r="O48" i="1"/>
  <c r="O52" i="1"/>
  <c r="O56" i="1"/>
  <c r="O60" i="1"/>
  <c r="O12" i="1"/>
  <c r="O16" i="1"/>
  <c r="O26" i="1"/>
  <c r="O42" i="1"/>
  <c r="O50" i="1"/>
  <c r="O58" i="1"/>
  <c r="O13" i="1"/>
  <c r="O27" i="1"/>
  <c r="O35" i="1"/>
  <c r="O43" i="1"/>
  <c r="O51" i="1"/>
  <c r="O8" i="1"/>
  <c r="O11" i="1"/>
  <c r="O15" i="1"/>
  <c r="O18" i="1"/>
  <c r="O21" i="1"/>
  <c r="O25" i="1"/>
  <c r="O29" i="1"/>
  <c r="O33" i="1"/>
  <c r="O37" i="1"/>
  <c r="O41" i="1"/>
  <c r="O45" i="1"/>
  <c r="O49" i="1"/>
  <c r="O53" i="1"/>
  <c r="O57" i="1"/>
  <c r="O61" i="1"/>
  <c r="P37" i="1"/>
  <c r="T37" i="1" s="1"/>
  <c r="P17" i="1"/>
  <c r="T17" i="1" s="1"/>
  <c r="P22" i="1"/>
  <c r="T22" i="1" s="1"/>
  <c r="P25" i="1"/>
  <c r="T25" i="1" s="1"/>
  <c r="P32" i="1"/>
  <c r="T32" i="1" s="1"/>
  <c r="P8" i="1"/>
  <c r="T8" i="1" s="1"/>
  <c r="P29" i="1"/>
  <c r="T29" i="1" s="1"/>
  <c r="P36" i="1"/>
  <c r="T36" i="1" s="1"/>
  <c r="P11" i="1"/>
  <c r="T11" i="1" s="1"/>
  <c r="P15" i="1"/>
  <c r="T15" i="1" s="1"/>
  <c r="P20" i="1"/>
  <c r="T20" i="1" s="1"/>
  <c r="P26" i="1"/>
  <c r="T26" i="1" s="1"/>
  <c r="P33" i="1"/>
  <c r="T33" i="1" s="1"/>
  <c r="P9" i="1"/>
  <c r="T9" i="1" s="1"/>
  <c r="P18" i="1"/>
  <c r="T18" i="1" s="1"/>
  <c r="P24" i="1"/>
  <c r="T24" i="1" s="1"/>
  <c r="P34" i="1"/>
  <c r="T34" i="1" s="1"/>
  <c r="P13" i="1"/>
  <c r="T13" i="1" s="1"/>
  <c r="P21" i="1"/>
  <c r="T21" i="1" s="1"/>
  <c r="P28" i="1"/>
  <c r="T28" i="1" s="1"/>
  <c r="P30" i="1"/>
  <c r="T30" i="1" s="1"/>
  <c r="P16" i="1"/>
  <c r="T16" i="1" s="1"/>
  <c r="P12" i="1"/>
  <c r="T12" i="1" s="1"/>
  <c r="P61" i="1"/>
  <c r="T61" i="1" s="1"/>
  <c r="P60" i="1"/>
  <c r="T60" i="1" s="1"/>
  <c r="P59" i="1"/>
  <c r="T59" i="1" s="1"/>
  <c r="P58" i="1"/>
  <c r="T58" i="1" s="1"/>
  <c r="P57" i="1"/>
  <c r="T57" i="1" s="1"/>
  <c r="P56" i="1"/>
  <c r="T56" i="1" s="1"/>
  <c r="P55" i="1"/>
  <c r="T55" i="1" s="1"/>
  <c r="P54" i="1"/>
  <c r="T54" i="1" s="1"/>
  <c r="P53" i="1"/>
  <c r="T53" i="1" s="1"/>
  <c r="P52" i="1"/>
  <c r="T52" i="1" s="1"/>
  <c r="P51" i="1"/>
  <c r="T51" i="1" s="1"/>
  <c r="P50" i="1"/>
  <c r="T50" i="1" s="1"/>
  <c r="P49" i="1"/>
  <c r="T49" i="1" s="1"/>
  <c r="P48" i="1"/>
  <c r="T48" i="1" s="1"/>
  <c r="P47" i="1"/>
  <c r="T47" i="1" s="1"/>
  <c r="P46" i="1"/>
  <c r="T46" i="1" s="1"/>
  <c r="P45" i="1"/>
  <c r="T45" i="1" s="1"/>
  <c r="P44" i="1"/>
  <c r="T44" i="1" s="1"/>
  <c r="P43" i="1"/>
  <c r="T43" i="1" s="1"/>
  <c r="P42" i="1"/>
  <c r="T42" i="1" s="1"/>
  <c r="P41" i="1"/>
  <c r="T41" i="1" s="1"/>
  <c r="P40" i="1"/>
  <c r="T40" i="1" s="1"/>
  <c r="P39" i="1"/>
  <c r="T39" i="1" s="1"/>
  <c r="P38" i="1"/>
  <c r="T38" i="1" s="1"/>
  <c r="P14" i="1"/>
  <c r="T14" i="1" s="1"/>
  <c r="P10" i="1"/>
  <c r="T10" i="1" s="1"/>
  <c r="P19" i="1"/>
  <c r="T19" i="1" s="1"/>
  <c r="P23" i="1"/>
  <c r="T23" i="1" s="1"/>
  <c r="P27" i="1"/>
  <c r="T27" i="1" s="1"/>
  <c r="P31" i="1"/>
  <c r="T31" i="1" s="1"/>
  <c r="P35" i="1"/>
  <c r="T35" i="1" s="1"/>
  <c r="U67" i="1" l="1"/>
  <c r="U81" i="1"/>
  <c r="U92" i="1"/>
  <c r="U101" i="1"/>
  <c r="U99" i="1"/>
  <c r="U89" i="1"/>
  <c r="U103" i="1"/>
  <c r="U68" i="1"/>
  <c r="U111" i="1"/>
  <c r="U125" i="1"/>
  <c r="U93" i="1"/>
  <c r="U122" i="1"/>
  <c r="U123" i="1"/>
  <c r="U91" i="1"/>
  <c r="U120" i="1"/>
  <c r="U88" i="1"/>
  <c r="U69" i="1"/>
  <c r="U116" i="1"/>
  <c r="U126" i="1"/>
  <c r="U87" i="1"/>
  <c r="U117" i="1"/>
  <c r="U85" i="1"/>
  <c r="U114" i="1"/>
  <c r="U82" i="1"/>
  <c r="U115" i="1"/>
  <c r="U83" i="1"/>
  <c r="U70" i="1"/>
  <c r="U113" i="1"/>
  <c r="U76" i="1"/>
  <c r="U102" i="1"/>
  <c r="U79" i="1"/>
  <c r="U106" i="1"/>
  <c r="U74" i="1"/>
  <c r="U104" i="1"/>
  <c r="U72" i="1"/>
  <c r="U62" i="1"/>
  <c r="U65" i="1"/>
  <c r="U64" i="1"/>
  <c r="U18" i="1"/>
  <c r="U38" i="1"/>
  <c r="U66" i="1"/>
  <c r="U63" i="1"/>
  <c r="U39" i="1"/>
  <c r="U15" i="1"/>
  <c r="U17" i="1"/>
  <c r="U54" i="1"/>
  <c r="U14" i="1"/>
  <c r="U21" i="1"/>
  <c r="U26" i="1"/>
  <c r="U55" i="1"/>
  <c r="U23" i="1"/>
  <c r="U29" i="1"/>
  <c r="U43" i="1"/>
  <c r="U50" i="1"/>
  <c r="U7" i="1"/>
  <c r="U53" i="1"/>
  <c r="U30" i="1"/>
  <c r="U40" i="1"/>
  <c r="U61" i="1"/>
  <c r="U45" i="1"/>
  <c r="U37" i="1"/>
  <c r="U27" i="1"/>
  <c r="U36" i="1"/>
  <c r="U8" i="1"/>
  <c r="U58" i="1"/>
  <c r="U42" i="1"/>
  <c r="U16" i="1"/>
  <c r="U60" i="1"/>
  <c r="U52" i="1"/>
  <c r="U44" i="1"/>
  <c r="U28" i="1"/>
  <c r="U20" i="1"/>
  <c r="U10" i="1"/>
  <c r="U59" i="1"/>
  <c r="U47" i="1"/>
  <c r="U31" i="1"/>
  <c r="U19" i="1"/>
  <c r="U9" i="1"/>
  <c r="U56" i="1"/>
  <c r="U32" i="1"/>
  <c r="U57" i="1"/>
  <c r="U49" i="1"/>
  <c r="U41" i="1"/>
  <c r="U33" i="1"/>
  <c r="U25" i="1"/>
  <c r="U11" i="1"/>
  <c r="U51" i="1"/>
  <c r="U35" i="1"/>
  <c r="U13" i="1"/>
  <c r="U12" i="1"/>
  <c r="U48" i="1"/>
  <c r="U24" i="1"/>
  <c r="U46" i="1"/>
  <c r="U34" i="1"/>
  <c r="U22" i="1"/>
</calcChain>
</file>

<file path=xl/sharedStrings.xml><?xml version="1.0" encoding="utf-8"?>
<sst xmlns="http://schemas.openxmlformats.org/spreadsheetml/2006/main" count="70" uniqueCount="65">
  <si>
    <t>Phases</t>
  </si>
  <si>
    <t>MFIX-PIC</t>
  </si>
  <si>
    <r>
      <rPr>
        <sz val="10"/>
        <rFont val="Symbol"/>
        <family val="1"/>
        <charset val="2"/>
      </rPr>
      <t>q</t>
    </r>
    <r>
      <rPr>
        <vertAlign val="subscript"/>
        <sz val="10"/>
        <rFont val="Arial"/>
        <family val="2"/>
      </rPr>
      <t>1</t>
    </r>
  </si>
  <si>
    <r>
      <rPr>
        <sz val="10"/>
        <rFont val="Symbol"/>
        <family val="1"/>
        <charset val="2"/>
      </rPr>
      <t>q</t>
    </r>
    <r>
      <rPr>
        <sz val="8"/>
        <rFont val="Arial"/>
        <family val="2"/>
      </rPr>
      <t>2</t>
    </r>
  </si>
  <si>
    <r>
      <rPr>
        <sz val="10"/>
        <rFont val="Symbol"/>
        <family val="1"/>
        <charset val="2"/>
      </rPr>
      <t>q</t>
    </r>
    <r>
      <rPr>
        <vertAlign val="subscript"/>
        <sz val="10"/>
        <rFont val="Arial"/>
        <family val="2"/>
      </rPr>
      <t>3</t>
    </r>
  </si>
  <si>
    <r>
      <rPr>
        <sz val="10"/>
        <rFont val="Symbol"/>
        <family val="1"/>
        <charset val="2"/>
      </rPr>
      <t>q</t>
    </r>
    <r>
      <rPr>
        <vertAlign val="subscript"/>
        <sz val="10"/>
        <rFont val="Arial"/>
        <family val="2"/>
      </rPr>
      <t>4</t>
    </r>
  </si>
  <si>
    <r>
      <rPr>
        <sz val="10"/>
        <rFont val="Symbol"/>
        <family val="1"/>
        <charset val="2"/>
      </rPr>
      <t>q</t>
    </r>
    <r>
      <rPr>
        <vertAlign val="subscript"/>
        <sz val="10"/>
        <rFont val="Arial"/>
        <family val="2"/>
      </rPr>
      <t>5</t>
    </r>
  </si>
  <si>
    <r>
      <t>X</t>
    </r>
    <r>
      <rPr>
        <sz val="8"/>
        <rFont val="Arial"/>
        <family val="2"/>
      </rPr>
      <t>1</t>
    </r>
  </si>
  <si>
    <t>Y1</t>
  </si>
  <si>
    <t>Y2</t>
  </si>
  <si>
    <t>Exact solution</t>
  </si>
  <si>
    <t>Simulation</t>
  </si>
  <si>
    <t>Emp.Pres.</t>
  </si>
  <si>
    <t>Vol. Fraction Exp.</t>
  </si>
  <si>
    <t>Stat.</t>
  </si>
  <si>
    <t>Void Fraction</t>
  </si>
  <si>
    <t>Velfac_Coeff</t>
  </si>
  <si>
    <t>Initial</t>
  </si>
  <si>
    <t>Void fraction</t>
  </si>
  <si>
    <t>#</t>
  </si>
  <si>
    <t>ep_g0</t>
  </si>
  <si>
    <t>ur0</t>
  </si>
  <si>
    <t>Number</t>
  </si>
  <si>
    <t>Constant</t>
  </si>
  <si>
    <t>Scale Factor</t>
  </si>
  <si>
    <t>Weight</t>
  </si>
  <si>
    <t>at max packing</t>
  </si>
  <si>
    <t>Concentration</t>
  </si>
  <si>
    <t>Other parameters</t>
  </si>
  <si>
    <t>g</t>
  </si>
  <si>
    <t>del_rho</t>
  </si>
  <si>
    <t>dp</t>
  </si>
  <si>
    <t>mu_g</t>
  </si>
  <si>
    <t>x0</t>
  </si>
  <si>
    <t>Location of settling shock</t>
  </si>
  <si>
    <t>Volume fraction at the first cell</t>
  </si>
  <si>
    <t>time</t>
  </si>
  <si>
    <t>m/s2</t>
  </si>
  <si>
    <t>kg/m3</t>
  </si>
  <si>
    <t>m</t>
  </si>
  <si>
    <t>Pa-s</t>
  </si>
  <si>
    <t>s</t>
  </si>
  <si>
    <t>Location of</t>
  </si>
  <si>
    <t>settling shock</t>
  </si>
  <si>
    <t>at the first cell</t>
  </si>
  <si>
    <t>ur*</t>
  </si>
  <si>
    <t>ep_s0</t>
  </si>
  <si>
    <t>ep_g*</t>
  </si>
  <si>
    <t>ep_s*</t>
  </si>
  <si>
    <t>filling shock</t>
  </si>
  <si>
    <t>Y3</t>
  </si>
  <si>
    <t>Location of filling shock</t>
  </si>
  <si>
    <t>Note</t>
  </si>
  <si>
    <t>ep_g = 1 - ep_s</t>
  </si>
  <si>
    <t>ep_g* = 1 - ep_s*</t>
  </si>
  <si>
    <t>min</t>
  </si>
  <si>
    <t>max</t>
  </si>
  <si>
    <t>SIMULATION CAMPAIGN Results</t>
  </si>
  <si>
    <t>Analytical Solution Correspoding To Each of Samples</t>
  </si>
  <si>
    <t xml:space="preserve">Sample Size: </t>
  </si>
  <si>
    <t>Sampling Method:</t>
  </si>
  <si>
    <t>Optimal Latin Hypercube (OLH)</t>
  </si>
  <si>
    <t>Y1:Location of</t>
  </si>
  <si>
    <t xml:space="preserve">Y2:Location of </t>
  </si>
  <si>
    <t>Y3:Void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</si>
</sst>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vertAlign val="subscript"/>
      <sz val="10"/>
      <name val="Arial"/>
      <family val="2"/>
    </font>
    <font>
      <sz val="10"/>
      <name val="Arial"/>
      <family val="2"/>
      <charset val="2"/>
    </font>
    <font>
      <sz val="8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84">
    <xf numFmtId="0" fontId="0" fillId="0" borderId="0" xfId="0"/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1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10" borderId="9" xfId="0" applyFont="1" applyFill="1" applyBorder="1" applyAlignment="1">
      <alignment horizontal="center"/>
    </xf>
    <xf numFmtId="0" fontId="1" fillId="0" borderId="0" xfId="0" applyFont="1"/>
    <xf numFmtId="0" fontId="0" fillId="0" borderId="1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10" borderId="11" xfId="0" applyNumberFormat="1" applyFill="1" applyBorder="1" applyAlignment="1">
      <alignment horizontal="center"/>
    </xf>
    <xf numFmtId="164" fontId="0" fillId="10" borderId="9" xfId="0" applyNumberForma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10" borderId="7" xfId="0" applyFont="1" applyFill="1" applyBorder="1" applyAlignment="1">
      <alignment horizontal="center"/>
    </xf>
    <xf numFmtId="164" fontId="0" fillId="0" borderId="0" xfId="0" applyNumberFormat="1"/>
    <xf numFmtId="11" fontId="0" fillId="0" borderId="0" xfId="0" applyNumberFormat="1"/>
    <xf numFmtId="164" fontId="0" fillId="0" borderId="0" xfId="0" applyNumberFormat="1" applyBorder="1"/>
    <xf numFmtId="164" fontId="0" fillId="0" borderId="2" xfId="0" applyNumberFormat="1" applyBorder="1"/>
    <xf numFmtId="0" fontId="3" fillId="4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11" borderId="0" xfId="1" applyFill="1" applyBorder="1" applyAlignment="1">
      <alignment horizontal="center" vertical="center"/>
    </xf>
    <xf numFmtId="164" fontId="2" fillId="3" borderId="0" xfId="1" applyNumberFormat="1" applyFont="1" applyFill="1" applyBorder="1" applyAlignment="1">
      <alignment horizontal="center" vertical="center"/>
    </xf>
    <xf numFmtId="164" fontId="10" fillId="4" borderId="0" xfId="1" applyNumberFormat="1" applyFont="1" applyFill="1" applyBorder="1" applyAlignment="1">
      <alignment horizontal="center"/>
    </xf>
    <xf numFmtId="164" fontId="3" fillId="5" borderId="0" xfId="1" applyNumberFormat="1" applyFill="1" applyBorder="1" applyAlignment="1">
      <alignment horizontal="center" vertical="center"/>
    </xf>
    <xf numFmtId="164" fontId="2" fillId="6" borderId="0" xfId="1" applyNumberFormat="1" applyFont="1" applyFill="1" applyBorder="1" applyAlignment="1">
      <alignment horizontal="center" vertical="center"/>
    </xf>
    <xf numFmtId="164" fontId="2" fillId="7" borderId="0" xfId="1" applyNumberFormat="1" applyFont="1" applyFill="1" applyBorder="1" applyAlignment="1">
      <alignment horizontal="center" vertical="center"/>
    </xf>
    <xf numFmtId="164" fontId="2" fillId="8" borderId="0" xfId="1" applyNumberFormat="1" applyFont="1" applyFill="1" applyBorder="1" applyAlignment="1">
      <alignment horizontal="center" vertical="center"/>
    </xf>
    <xf numFmtId="164" fontId="2" fillId="12" borderId="0" xfId="1" applyNumberFormat="1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9" borderId="11" xfId="0" applyFill="1" applyBorder="1" applyAlignment="1">
      <alignment horizontal="center"/>
    </xf>
    <xf numFmtId="164" fontId="2" fillId="9" borderId="11" xfId="1" applyNumberFormat="1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/>
    </xf>
    <xf numFmtId="164" fontId="10" fillId="4" borderId="2" xfId="1" applyNumberFormat="1" applyFont="1" applyFill="1" applyBorder="1" applyAlignment="1">
      <alignment horizontal="center"/>
    </xf>
    <xf numFmtId="164" fontId="3" fillId="5" borderId="2" xfId="1" applyNumberFormat="1" applyFill="1" applyBorder="1" applyAlignment="1">
      <alignment horizontal="center" vertical="center"/>
    </xf>
    <xf numFmtId="164" fontId="2" fillId="6" borderId="2" xfId="1" applyNumberFormat="1" applyFont="1" applyFill="1" applyBorder="1" applyAlignment="1">
      <alignment horizontal="center" vertical="center"/>
    </xf>
    <xf numFmtId="164" fontId="2" fillId="7" borderId="2" xfId="1" applyNumberFormat="1" applyFont="1" applyFill="1" applyBorder="1" applyAlignment="1">
      <alignment horizontal="center" vertical="center"/>
    </xf>
    <xf numFmtId="164" fontId="2" fillId="8" borderId="2" xfId="1" applyNumberFormat="1" applyFont="1" applyFill="1" applyBorder="1" applyAlignment="1">
      <alignment horizontal="center" vertical="center"/>
    </xf>
    <xf numFmtId="164" fontId="2" fillId="12" borderId="2" xfId="1" applyNumberFormat="1" applyFont="1" applyFill="1" applyBorder="1" applyAlignment="1">
      <alignment horizontal="center" vertical="center"/>
    </xf>
    <xf numFmtId="164" fontId="2" fillId="9" borderId="9" xfId="1" applyNumberFormat="1" applyFont="1" applyFill="1" applyBorder="1" applyAlignment="1">
      <alignment horizontal="center" vertical="center"/>
    </xf>
    <xf numFmtId="0" fontId="0" fillId="0" borderId="0" xfId="0" applyBorder="1"/>
    <xf numFmtId="0" fontId="3" fillId="11" borderId="2" xfId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6" fillId="6" borderId="13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12" borderId="13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3" fillId="2" borderId="10" xfId="1" applyNumberFormat="1" applyFill="1" applyBorder="1" applyAlignment="1">
      <alignment horizontal="center" vertical="center"/>
    </xf>
    <xf numFmtId="164" fontId="3" fillId="2" borderId="8" xfId="1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/>
    </xf>
    <xf numFmtId="164" fontId="0" fillId="10" borderId="3" xfId="0" applyNumberFormat="1" applyFill="1" applyBorder="1" applyAlignment="1">
      <alignment horizontal="center"/>
    </xf>
    <xf numFmtId="164" fontId="0" fillId="10" borderId="7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/>
    </xf>
    <xf numFmtId="0" fontId="9" fillId="11" borderId="1" xfId="0" applyFont="1" applyFill="1" applyBorder="1" applyAlignment="1">
      <alignment horizontal="center" vertical="center" textRotation="90"/>
    </xf>
    <xf numFmtId="0" fontId="9" fillId="11" borderId="3" xfId="0" applyFont="1" applyFill="1" applyBorder="1" applyAlignment="1">
      <alignment vertical="center" textRotation="90"/>
    </xf>
    <xf numFmtId="0" fontId="9" fillId="11" borderId="3" xfId="0" applyFont="1" applyFill="1" applyBorder="1" applyAlignment="1">
      <alignment horizontal="center" vertical="center" textRotation="90"/>
    </xf>
    <xf numFmtId="0" fontId="9" fillId="11" borderId="7" xfId="0" applyFont="1" applyFill="1" applyBorder="1" applyAlignment="1">
      <alignment vertical="center" textRotation="90"/>
    </xf>
    <xf numFmtId="0" fontId="11" fillId="0" borderId="0" xfId="0" applyFont="1"/>
    <xf numFmtId="0" fontId="12" fillId="0" borderId="0" xfId="0" applyFont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19050</xdr:colOff>
      <xdr:row>17</xdr:row>
      <xdr:rowOff>28575</xdr:rowOff>
    </xdr:from>
    <xdr:to>
      <xdr:col>24</xdr:col>
      <xdr:colOff>495300</xdr:colOff>
      <xdr:row>19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2100" y="2733675"/>
          <a:ext cx="108585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28575</xdr:colOff>
      <xdr:row>15</xdr:row>
      <xdr:rowOff>0</xdr:rowOff>
    </xdr:from>
    <xdr:to>
      <xdr:col>25</xdr:col>
      <xdr:colOff>114300</xdr:colOff>
      <xdr:row>16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01625" y="2324100"/>
          <a:ext cx="1304925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0</xdr:colOff>
      <xdr:row>22</xdr:row>
      <xdr:rowOff>0</xdr:rowOff>
    </xdr:from>
    <xdr:to>
      <xdr:col>26</xdr:col>
      <xdr:colOff>76200</xdr:colOff>
      <xdr:row>24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54425" y="3648075"/>
          <a:ext cx="190500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9"/>
  <sheetViews>
    <sheetView tabSelected="1" topLeftCell="E1" workbookViewId="0">
      <selection activeCell="V6" sqref="V6"/>
    </sheetView>
  </sheetViews>
  <sheetFormatPr baseColWidth="10" defaultColWidth="8.83203125" defaultRowHeight="15" x14ac:dyDescent="0.2"/>
  <cols>
    <col min="1" max="1" width="9.1640625" style="48"/>
    <col min="6" max="6" width="13.1640625" customWidth="1"/>
    <col min="7" max="7" width="12.1640625" customWidth="1"/>
    <col min="8" max="8" width="12.83203125" customWidth="1"/>
    <col min="9" max="11" width="13.1640625" customWidth="1"/>
    <col min="20" max="21" width="13" customWidth="1"/>
    <col min="22" max="22" width="13.6640625" customWidth="1"/>
  </cols>
  <sheetData>
    <row r="1" spans="1:38" ht="19" x14ac:dyDescent="0.25">
      <c r="C1" s="82" t="s">
        <v>57</v>
      </c>
      <c r="M1" s="7" t="s">
        <v>58</v>
      </c>
    </row>
    <row r="2" spans="1:38" x14ac:dyDescent="0.2">
      <c r="C2" s="83" t="s">
        <v>59</v>
      </c>
      <c r="D2">
        <v>120</v>
      </c>
      <c r="F2" s="83" t="s">
        <v>60</v>
      </c>
      <c r="G2" t="s">
        <v>61</v>
      </c>
    </row>
    <row r="3" spans="1:38" ht="16" thickBot="1" x14ac:dyDescent="0.25"/>
    <row r="4" spans="1:38" ht="16" thickBot="1" x14ac:dyDescent="0.25">
      <c r="A4" s="75" t="s">
        <v>0</v>
      </c>
      <c r="B4" s="36" t="s">
        <v>1</v>
      </c>
      <c r="C4" s="59" t="s">
        <v>2</v>
      </c>
      <c r="D4" s="60" t="s">
        <v>3</v>
      </c>
      <c r="E4" s="61" t="s">
        <v>4</v>
      </c>
      <c r="F4" s="62" t="s">
        <v>5</v>
      </c>
      <c r="G4" s="63" t="s">
        <v>6</v>
      </c>
      <c r="H4" s="64" t="s">
        <v>7</v>
      </c>
      <c r="I4" s="65" t="s">
        <v>8</v>
      </c>
      <c r="J4" s="66" t="s">
        <v>9</v>
      </c>
      <c r="K4" s="67" t="s">
        <v>50</v>
      </c>
      <c r="M4" s="77" t="s">
        <v>10</v>
      </c>
      <c r="N4" s="77"/>
      <c r="O4" s="77"/>
      <c r="P4" s="77"/>
      <c r="Q4" s="77"/>
      <c r="R4" s="77"/>
      <c r="S4" s="77"/>
      <c r="T4" s="77"/>
      <c r="U4" s="77"/>
      <c r="V4" s="77"/>
    </row>
    <row r="5" spans="1:38" x14ac:dyDescent="0.2">
      <c r="A5" s="76"/>
      <c r="B5" s="37" t="s">
        <v>11</v>
      </c>
      <c r="C5" s="68" t="s">
        <v>12</v>
      </c>
      <c r="D5" s="25" t="s">
        <v>13</v>
      </c>
      <c r="E5" s="20" t="s">
        <v>14</v>
      </c>
      <c r="F5" s="21" t="s">
        <v>15</v>
      </c>
      <c r="G5" s="26" t="s">
        <v>16</v>
      </c>
      <c r="H5" s="22" t="s">
        <v>17</v>
      </c>
      <c r="I5" s="23" t="s">
        <v>42</v>
      </c>
      <c r="J5" s="24" t="s">
        <v>42</v>
      </c>
      <c r="K5" s="38" t="s">
        <v>18</v>
      </c>
      <c r="M5" s="1" t="s">
        <v>19</v>
      </c>
      <c r="N5" s="2" t="s">
        <v>20</v>
      </c>
      <c r="O5" s="2" t="s">
        <v>46</v>
      </c>
      <c r="P5" s="2" t="s">
        <v>21</v>
      </c>
      <c r="Q5" s="2" t="s">
        <v>47</v>
      </c>
      <c r="R5" s="2" t="s">
        <v>48</v>
      </c>
      <c r="S5" s="2" t="s">
        <v>45</v>
      </c>
      <c r="T5" s="14" t="s">
        <v>62</v>
      </c>
      <c r="U5" s="3" t="s">
        <v>63</v>
      </c>
      <c r="V5" s="3" t="s">
        <v>64</v>
      </c>
    </row>
    <row r="6" spans="1:38" ht="16" thickBot="1" x14ac:dyDescent="0.25">
      <c r="A6" s="76"/>
      <c r="B6" s="50" t="s">
        <v>22</v>
      </c>
      <c r="C6" s="69" t="s">
        <v>23</v>
      </c>
      <c r="D6" s="51" t="s">
        <v>24</v>
      </c>
      <c r="E6" s="52" t="s">
        <v>25</v>
      </c>
      <c r="F6" s="53" t="s">
        <v>26</v>
      </c>
      <c r="G6" s="54"/>
      <c r="H6" s="55" t="s">
        <v>27</v>
      </c>
      <c r="I6" s="56" t="s">
        <v>43</v>
      </c>
      <c r="J6" s="57" t="s">
        <v>49</v>
      </c>
      <c r="K6" s="58" t="s">
        <v>44</v>
      </c>
      <c r="M6" s="4"/>
      <c r="N6" s="5"/>
      <c r="O6" s="5"/>
      <c r="P6" s="5"/>
      <c r="Q6" s="5"/>
      <c r="R6" s="5"/>
      <c r="S6" s="5"/>
      <c r="T6" s="15" t="s">
        <v>43</v>
      </c>
      <c r="U6" s="6" t="s">
        <v>49</v>
      </c>
      <c r="V6" s="6" t="s">
        <v>44</v>
      </c>
      <c r="W6" s="7"/>
      <c r="X6" s="7" t="s">
        <v>28</v>
      </c>
      <c r="Y6" s="7"/>
    </row>
    <row r="7" spans="1:38" x14ac:dyDescent="0.2">
      <c r="A7" s="78"/>
      <c r="B7" s="27">
        <v>1</v>
      </c>
      <c r="C7" s="70">
        <v>4.3753576829999998</v>
      </c>
      <c r="D7" s="28">
        <v>2.9648315140000001</v>
      </c>
      <c r="E7" s="29">
        <v>4.3883252710000002</v>
      </c>
      <c r="F7" s="30">
        <v>0.47759533300000001</v>
      </c>
      <c r="G7" s="31">
        <v>0.70741072400000005</v>
      </c>
      <c r="H7" s="32">
        <v>0.24273191499999999</v>
      </c>
      <c r="I7" s="33">
        <v>0.67620000000000002</v>
      </c>
      <c r="J7" s="34">
        <v>0.10299999999999999</v>
      </c>
      <c r="K7" s="39">
        <v>0.47948399999999902</v>
      </c>
      <c r="M7" s="8">
        <v>1</v>
      </c>
      <c r="N7" s="9">
        <f>1-H7</f>
        <v>0.75726808499999998</v>
      </c>
      <c r="O7" s="18">
        <f>1-N7</f>
        <v>0.24273191500000002</v>
      </c>
      <c r="P7" s="9">
        <f t="shared" ref="P7:P38" si="0">$Y$7*$Y$8*($Y$9^2)/18/$Y$10*(N7^3.65)</f>
        <v>0.19754122337550742</v>
      </c>
      <c r="Q7" s="9">
        <v>0.4</v>
      </c>
      <c r="R7" s="9">
        <v>0.6</v>
      </c>
      <c r="S7" s="18">
        <f>$Y$7*$Y$8*($Y$9^2)/18/$Y$10*(Q7^3.65)</f>
        <v>1.9227174622952224E-2</v>
      </c>
      <c r="T7" s="72">
        <f t="shared" ref="T7:T38" si="1">$Y$11-$Y$12*(N7*P7)</f>
        <v>0.65040833606587234</v>
      </c>
      <c r="U7" s="72">
        <f>-$Y$12*(R7*Q7*S7 - O7*N7*P7)/(R7-O7)</f>
        <v>8.8718109666187317E-2</v>
      </c>
      <c r="V7" s="12">
        <v>0.4</v>
      </c>
      <c r="X7" t="s">
        <v>29</v>
      </c>
      <c r="Y7">
        <v>9.81</v>
      </c>
      <c r="Z7" t="s">
        <v>37</v>
      </c>
      <c r="AG7" s="16"/>
      <c r="AH7" s="16"/>
      <c r="AI7" s="16"/>
      <c r="AJ7" s="17"/>
      <c r="AL7" s="9"/>
    </row>
    <row r="8" spans="1:38" x14ac:dyDescent="0.2">
      <c r="A8" s="79"/>
      <c r="B8" s="27">
        <v>2</v>
      </c>
      <c r="C8" s="70">
        <v>17.049487790000001</v>
      </c>
      <c r="D8" s="28">
        <v>2.1819037419999998</v>
      </c>
      <c r="E8" s="29">
        <v>6.917369989</v>
      </c>
      <c r="F8" s="30">
        <v>0.44062016799999998</v>
      </c>
      <c r="G8" s="31">
        <v>0.61412561600000004</v>
      </c>
      <c r="H8" s="32">
        <v>0.24572682500000001</v>
      </c>
      <c r="I8" s="33">
        <v>0.69099999999999995</v>
      </c>
      <c r="J8" s="34">
        <v>8.3799999999999999E-2</v>
      </c>
      <c r="K8" s="39">
        <v>0.448766</v>
      </c>
      <c r="M8" s="8">
        <v>2</v>
      </c>
      <c r="N8" s="9">
        <f t="shared" ref="N8:N61" si="2">1-H8</f>
        <v>0.75427317500000002</v>
      </c>
      <c r="O8" s="18">
        <f t="shared" ref="O8:O61" si="3">1-N8</f>
        <v>0.24572682499999998</v>
      </c>
      <c r="P8" s="9">
        <f t="shared" si="0"/>
        <v>0.19470455926668528</v>
      </c>
      <c r="Q8" s="9">
        <v>0.4</v>
      </c>
      <c r="R8" s="9">
        <v>0.6</v>
      </c>
      <c r="S8" s="18">
        <f t="shared" ref="S8:S61" si="4">$Y$7*$Y$8*($Y$9^2)/18/$Y$10*(Q8^3.65)</f>
        <v>1.9227174622952224E-2</v>
      </c>
      <c r="T8" s="73">
        <f t="shared" si="1"/>
        <v>0.65313957389494171</v>
      </c>
      <c r="U8" s="73">
        <f t="shared" ref="U8:U61" si="5">-$Y$12*(R8*Q8*S8 - O8*N8*P8)/(R8-O8)</f>
        <v>8.8838293544055591E-2</v>
      </c>
      <c r="V8" s="12">
        <v>0.4</v>
      </c>
      <c r="X8" t="s">
        <v>30</v>
      </c>
      <c r="Y8">
        <f>(2000-1000)</f>
        <v>1000</v>
      </c>
      <c r="Z8" t="s">
        <v>38</v>
      </c>
      <c r="AG8" s="16"/>
      <c r="AH8" s="17"/>
      <c r="AI8" s="17"/>
      <c r="AJ8" s="17"/>
    </row>
    <row r="9" spans="1:38" x14ac:dyDescent="0.2">
      <c r="A9" s="79"/>
      <c r="B9" s="27">
        <v>3</v>
      </c>
      <c r="C9" s="70">
        <v>3.8599434069999998</v>
      </c>
      <c r="D9" s="28">
        <v>2.8168602159999998</v>
      </c>
      <c r="E9" s="29">
        <v>8.7285813329999993</v>
      </c>
      <c r="F9" s="30">
        <v>0.36827553699999999</v>
      </c>
      <c r="G9" s="31">
        <v>0.76083402200000005</v>
      </c>
      <c r="H9" s="32">
        <v>0.12829735</v>
      </c>
      <c r="I9" s="33">
        <v>0.57539999999999902</v>
      </c>
      <c r="J9" s="34">
        <v>6.6600000000000006E-2</v>
      </c>
      <c r="K9" s="39">
        <v>0.40792400000000001</v>
      </c>
      <c r="M9" s="8">
        <v>3</v>
      </c>
      <c r="N9" s="9">
        <f t="shared" si="2"/>
        <v>0.87170265000000002</v>
      </c>
      <c r="O9" s="18">
        <f t="shared" si="3"/>
        <v>0.12829734999999998</v>
      </c>
      <c r="P9" s="9">
        <f t="shared" si="0"/>
        <v>0.33017260717421232</v>
      </c>
      <c r="Q9" s="9">
        <v>0.4</v>
      </c>
      <c r="R9" s="9">
        <v>0.6</v>
      </c>
      <c r="S9" s="18">
        <f t="shared" si="4"/>
        <v>1.9227174622952224E-2</v>
      </c>
      <c r="T9" s="73">
        <f t="shared" si="1"/>
        <v>0.51218766336883015</v>
      </c>
      <c r="U9" s="73">
        <f t="shared" si="5"/>
        <v>6.8498742115564712E-2</v>
      </c>
      <c r="V9" s="12">
        <v>0.4</v>
      </c>
      <c r="X9" t="s">
        <v>31</v>
      </c>
      <c r="Y9">
        <v>1E-3</v>
      </c>
      <c r="Z9" t="s">
        <v>39</v>
      </c>
      <c r="AG9" s="16"/>
      <c r="AH9" s="17"/>
      <c r="AI9" s="17"/>
      <c r="AJ9" s="17"/>
    </row>
    <row r="10" spans="1:38" x14ac:dyDescent="0.2">
      <c r="A10" s="79"/>
      <c r="B10" s="27">
        <v>4</v>
      </c>
      <c r="C10" s="70">
        <v>19.782185779999999</v>
      </c>
      <c r="D10" s="28">
        <v>3.462019191</v>
      </c>
      <c r="E10" s="29">
        <v>16.329047620000001</v>
      </c>
      <c r="F10" s="30">
        <v>0.41816283700000001</v>
      </c>
      <c r="G10" s="31">
        <v>0.91666566999999999</v>
      </c>
      <c r="H10" s="32">
        <v>7.8585083E-2</v>
      </c>
      <c r="I10" s="33">
        <v>0.51859999999999995</v>
      </c>
      <c r="J10" s="34">
        <v>4.6599999999999898E-2</v>
      </c>
      <c r="K10" s="39">
        <v>0.45162799999999997</v>
      </c>
      <c r="M10" s="8">
        <v>4</v>
      </c>
      <c r="N10" s="9">
        <f t="shared" si="2"/>
        <v>0.921414917</v>
      </c>
      <c r="O10" s="18">
        <f t="shared" si="3"/>
        <v>7.8585083E-2</v>
      </c>
      <c r="P10" s="9">
        <f t="shared" si="0"/>
        <v>0.40425753558474486</v>
      </c>
      <c r="Q10" s="9">
        <v>0.4</v>
      </c>
      <c r="R10" s="9">
        <v>0.6</v>
      </c>
      <c r="S10" s="18">
        <f t="shared" si="4"/>
        <v>1.9227174622952224E-2</v>
      </c>
      <c r="T10" s="73">
        <f t="shared" si="1"/>
        <v>0.42751107640255781</v>
      </c>
      <c r="U10" s="73">
        <f t="shared" si="5"/>
        <v>4.7289692458064303E-2</v>
      </c>
      <c r="V10" s="12">
        <v>0.4</v>
      </c>
      <c r="X10" t="s">
        <v>32</v>
      </c>
      <c r="Y10">
        <v>1E-3</v>
      </c>
      <c r="Z10" t="s">
        <v>40</v>
      </c>
      <c r="AG10" s="16"/>
      <c r="AH10" s="17"/>
      <c r="AI10" s="17"/>
      <c r="AJ10" s="17"/>
    </row>
    <row r="11" spans="1:38" x14ac:dyDescent="0.2">
      <c r="A11" s="79"/>
      <c r="B11" s="27">
        <v>5</v>
      </c>
      <c r="C11" s="70">
        <v>1.5718209190000001</v>
      </c>
      <c r="D11" s="28">
        <v>2.6620069279999998</v>
      </c>
      <c r="E11" s="29">
        <v>18.853451969999998</v>
      </c>
      <c r="F11" s="30">
        <v>0.494644162</v>
      </c>
      <c r="G11" s="31">
        <v>0.83024525900000001</v>
      </c>
      <c r="H11" s="32">
        <v>9.8355188999999996E-2</v>
      </c>
      <c r="I11" s="33">
        <v>0.57140000000000002</v>
      </c>
      <c r="J11" s="34">
        <v>5.6599999999999998E-2</v>
      </c>
      <c r="K11" s="39">
        <v>0.51314199999999999</v>
      </c>
      <c r="M11" s="8">
        <v>5</v>
      </c>
      <c r="N11" s="9">
        <f t="shared" si="2"/>
        <v>0.90164481100000005</v>
      </c>
      <c r="O11" s="18">
        <f t="shared" si="3"/>
        <v>9.8355188999999954E-2</v>
      </c>
      <c r="P11" s="9">
        <f t="shared" si="0"/>
        <v>0.37348746638596925</v>
      </c>
      <c r="Q11" s="9">
        <v>0.4</v>
      </c>
      <c r="R11" s="9">
        <v>0.6</v>
      </c>
      <c r="S11" s="18">
        <f t="shared" si="4"/>
        <v>1.9227174622952224E-2</v>
      </c>
      <c r="T11" s="73">
        <f t="shared" si="1"/>
        <v>0.46324696395955395</v>
      </c>
      <c r="U11" s="73">
        <f t="shared" si="5"/>
        <v>5.6826834388551746E-2</v>
      </c>
      <c r="V11" s="12">
        <v>0.4</v>
      </c>
      <c r="X11" t="s">
        <v>33</v>
      </c>
      <c r="Y11">
        <v>0.8</v>
      </c>
      <c r="Z11" t="s">
        <v>39</v>
      </c>
      <c r="AG11" s="16"/>
      <c r="AH11" s="17"/>
      <c r="AI11" s="17"/>
      <c r="AJ11" s="17"/>
    </row>
    <row r="12" spans="1:38" x14ac:dyDescent="0.2">
      <c r="A12" s="79"/>
      <c r="B12" s="27">
        <v>6</v>
      </c>
      <c r="C12" s="70">
        <v>9.3564491660000009</v>
      </c>
      <c r="D12" s="28">
        <v>4.8114694040000003</v>
      </c>
      <c r="E12" s="29">
        <v>3.246063344</v>
      </c>
      <c r="F12" s="30">
        <v>0.47159994100000002</v>
      </c>
      <c r="G12" s="31">
        <v>0.62479924399999998</v>
      </c>
      <c r="H12" s="32">
        <v>0.106311291</v>
      </c>
      <c r="I12" s="33">
        <v>0.52459999999999996</v>
      </c>
      <c r="J12" s="34">
        <v>6.3799999999999996E-2</v>
      </c>
      <c r="K12" s="39">
        <v>0.47349599999999997</v>
      </c>
      <c r="M12" s="8">
        <v>6</v>
      </c>
      <c r="N12" s="9">
        <f t="shared" si="2"/>
        <v>0.89368870899999997</v>
      </c>
      <c r="O12" s="18">
        <f t="shared" si="3"/>
        <v>0.10631129100000003</v>
      </c>
      <c r="P12" s="9">
        <f t="shared" si="0"/>
        <v>0.36159830956250477</v>
      </c>
      <c r="Q12" s="9">
        <v>0.4</v>
      </c>
      <c r="R12" s="9">
        <v>0.6</v>
      </c>
      <c r="S12" s="18">
        <f t="shared" si="4"/>
        <v>1.9227174622952224E-2</v>
      </c>
      <c r="T12" s="73">
        <f t="shared" si="1"/>
        <v>0.47684367355050283</v>
      </c>
      <c r="U12" s="73">
        <f t="shared" si="5"/>
        <v>6.0241694428046916E-2</v>
      </c>
      <c r="V12" s="12">
        <v>0.4</v>
      </c>
      <c r="X12" t="s">
        <v>36</v>
      </c>
      <c r="Y12">
        <v>1</v>
      </c>
      <c r="Z12" t="s">
        <v>41</v>
      </c>
      <c r="AG12" s="16"/>
      <c r="AH12" s="17"/>
      <c r="AI12" s="17"/>
      <c r="AJ12" s="17"/>
    </row>
    <row r="13" spans="1:38" x14ac:dyDescent="0.2">
      <c r="A13" s="79"/>
      <c r="B13" s="27">
        <v>7</v>
      </c>
      <c r="C13" s="70">
        <v>4.6128618650000002</v>
      </c>
      <c r="D13" s="28">
        <v>3.656385357</v>
      </c>
      <c r="E13" s="29">
        <v>19.36074344</v>
      </c>
      <c r="F13" s="30">
        <v>0.36272267600000002</v>
      </c>
      <c r="G13" s="31">
        <v>0.98953693600000003</v>
      </c>
      <c r="H13" s="32">
        <v>0.172857447</v>
      </c>
      <c r="I13" s="33">
        <v>0.59499999999999997</v>
      </c>
      <c r="J13" s="34">
        <v>7.9399999999999998E-2</v>
      </c>
      <c r="K13" s="39">
        <v>0.4027</v>
      </c>
      <c r="M13" s="8">
        <v>7</v>
      </c>
      <c r="N13" s="9">
        <f t="shared" si="2"/>
        <v>0.82714255300000006</v>
      </c>
      <c r="O13" s="18">
        <f t="shared" si="3"/>
        <v>0.17285744699999994</v>
      </c>
      <c r="P13" s="9">
        <f t="shared" si="0"/>
        <v>0.27262446790699091</v>
      </c>
      <c r="Q13" s="9">
        <v>0.4</v>
      </c>
      <c r="R13" s="9">
        <v>0.6</v>
      </c>
      <c r="S13" s="18">
        <f t="shared" si="4"/>
        <v>1.9227174622952224E-2</v>
      </c>
      <c r="T13" s="73">
        <f t="shared" si="1"/>
        <v>0.57450070160514499</v>
      </c>
      <c r="U13" s="73">
        <f t="shared" si="5"/>
        <v>8.0452558214955658E-2</v>
      </c>
      <c r="V13" s="12">
        <v>0.4</v>
      </c>
      <c r="AG13" s="16"/>
      <c r="AH13" s="17"/>
      <c r="AI13" s="17"/>
      <c r="AJ13" s="17"/>
    </row>
    <row r="14" spans="1:38" x14ac:dyDescent="0.2">
      <c r="A14" s="79"/>
      <c r="B14" s="27">
        <v>8</v>
      </c>
      <c r="C14" s="70">
        <v>8.8919772570000006</v>
      </c>
      <c r="D14" s="28">
        <v>2.6950255699999999</v>
      </c>
      <c r="E14" s="29">
        <v>14.689935609999999</v>
      </c>
      <c r="F14" s="30">
        <v>0.37248168700000001</v>
      </c>
      <c r="G14" s="31">
        <v>0.85574280899999999</v>
      </c>
      <c r="H14" s="32">
        <v>0.135536976</v>
      </c>
      <c r="I14" s="33">
        <v>0.57779999999999998</v>
      </c>
      <c r="J14" s="34">
        <v>6.7000000000000004E-2</v>
      </c>
      <c r="K14" s="39">
        <v>0.422344</v>
      </c>
      <c r="M14" s="8">
        <v>8</v>
      </c>
      <c r="N14" s="9">
        <f t="shared" si="2"/>
        <v>0.86446302399999997</v>
      </c>
      <c r="O14" s="18">
        <f t="shared" si="3"/>
        <v>0.13553697600000003</v>
      </c>
      <c r="P14" s="9">
        <f t="shared" si="0"/>
        <v>0.32027345271066288</v>
      </c>
      <c r="Q14" s="9">
        <v>0.4</v>
      </c>
      <c r="R14" s="9">
        <v>0.6</v>
      </c>
      <c r="S14" s="18">
        <f t="shared" si="4"/>
        <v>1.9227174622952224E-2</v>
      </c>
      <c r="T14" s="73">
        <f t="shared" si="1"/>
        <v>0.52313544256281941</v>
      </c>
      <c r="U14" s="73">
        <f t="shared" si="5"/>
        <v>7.0857875151554034E-2</v>
      </c>
      <c r="V14" s="12">
        <v>0.4</v>
      </c>
      <c r="X14" s="7" t="s">
        <v>34</v>
      </c>
      <c r="AG14" s="16"/>
      <c r="AH14" s="17"/>
      <c r="AI14" s="17"/>
      <c r="AJ14" s="17"/>
    </row>
    <row r="15" spans="1:38" x14ac:dyDescent="0.2">
      <c r="A15" s="79"/>
      <c r="B15" s="27">
        <v>9</v>
      </c>
      <c r="C15" s="70">
        <v>15.46244199</v>
      </c>
      <c r="D15" s="28">
        <v>4.5658140930000002</v>
      </c>
      <c r="E15" s="29">
        <v>19.935951509999999</v>
      </c>
      <c r="F15" s="30">
        <v>0.40718105999999998</v>
      </c>
      <c r="G15" s="31">
        <v>0.81843889299999995</v>
      </c>
      <c r="H15" s="32">
        <v>7.5188818000000004E-2</v>
      </c>
      <c r="I15" s="33">
        <v>0.53179999999999905</v>
      </c>
      <c r="J15" s="34">
        <v>4.0599999999999997E-2</v>
      </c>
      <c r="K15" s="39">
        <v>0.45109199999999899</v>
      </c>
      <c r="M15" s="8">
        <v>9</v>
      </c>
      <c r="N15" s="9">
        <f t="shared" si="2"/>
        <v>0.92481118200000001</v>
      </c>
      <c r="O15" s="18">
        <f t="shared" si="3"/>
        <v>7.5188817999999991E-2</v>
      </c>
      <c r="P15" s="9">
        <f t="shared" si="0"/>
        <v>0.40972287913479288</v>
      </c>
      <c r="Q15" s="9">
        <v>0.4</v>
      </c>
      <c r="R15" s="9">
        <v>0.6</v>
      </c>
      <c r="S15" s="18">
        <f t="shared" si="4"/>
        <v>1.9227174622952224E-2</v>
      </c>
      <c r="T15" s="73">
        <f t="shared" si="1"/>
        <v>0.42108369985490912</v>
      </c>
      <c r="U15" s="73">
        <f t="shared" si="5"/>
        <v>4.5493975048980714E-2</v>
      </c>
      <c r="V15" s="12">
        <v>0.4</v>
      </c>
      <c r="AG15" s="16"/>
      <c r="AH15" s="17"/>
      <c r="AI15" s="17"/>
      <c r="AJ15" s="17"/>
    </row>
    <row r="16" spans="1:38" x14ac:dyDescent="0.2">
      <c r="A16" s="79"/>
      <c r="B16" s="27">
        <v>10</v>
      </c>
      <c r="C16" s="70">
        <v>9.7947477119999995</v>
      </c>
      <c r="D16" s="28">
        <v>4.6416848059999998</v>
      </c>
      <c r="E16" s="29">
        <v>6.736548827</v>
      </c>
      <c r="F16" s="30">
        <v>0.42384011100000002</v>
      </c>
      <c r="G16" s="31">
        <v>0.99986000399999997</v>
      </c>
      <c r="H16" s="32">
        <v>0.130339228</v>
      </c>
      <c r="I16" s="33">
        <v>0.54339999999999999</v>
      </c>
      <c r="J16" s="34">
        <v>7.4200000000000002E-2</v>
      </c>
      <c r="K16" s="39">
        <v>0.42588399999999998</v>
      </c>
      <c r="M16" s="8">
        <v>10</v>
      </c>
      <c r="N16" s="9">
        <f t="shared" si="2"/>
        <v>0.86966077200000003</v>
      </c>
      <c r="O16" s="18">
        <f t="shared" si="3"/>
        <v>0.13033922799999997</v>
      </c>
      <c r="P16" s="9">
        <f t="shared" si="0"/>
        <v>0.32735845835565663</v>
      </c>
      <c r="Q16" s="9">
        <v>0.4</v>
      </c>
      <c r="R16" s="9">
        <v>0.6</v>
      </c>
      <c r="S16" s="18">
        <f t="shared" si="4"/>
        <v>1.9227174622952224E-2</v>
      </c>
      <c r="T16" s="73">
        <f t="shared" si="1"/>
        <v>0.5153091903856899</v>
      </c>
      <c r="U16" s="73">
        <f t="shared" si="5"/>
        <v>6.9181546280632569E-2</v>
      </c>
      <c r="V16" s="12">
        <v>0.4</v>
      </c>
      <c r="AG16" s="16"/>
      <c r="AH16" s="17"/>
      <c r="AI16" s="17"/>
      <c r="AJ16" s="17"/>
    </row>
    <row r="17" spans="1:36" x14ac:dyDescent="0.2">
      <c r="A17" s="79"/>
      <c r="B17" s="27">
        <v>11</v>
      </c>
      <c r="C17" s="70">
        <v>14.360171680000001</v>
      </c>
      <c r="D17" s="28">
        <v>3.6999693069999999</v>
      </c>
      <c r="E17" s="29">
        <v>18.535727170000001</v>
      </c>
      <c r="F17" s="30">
        <v>0.48852256599999999</v>
      </c>
      <c r="G17" s="31">
        <v>0.63563466199999996</v>
      </c>
      <c r="H17" s="32">
        <v>8.8835674000000003E-2</v>
      </c>
      <c r="I17" s="33">
        <v>0.58819999999999995</v>
      </c>
      <c r="J17" s="34">
        <v>4.6599999999999898E-2</v>
      </c>
      <c r="K17" s="39">
        <v>0.493562</v>
      </c>
      <c r="M17" s="8">
        <v>11</v>
      </c>
      <c r="N17" s="9">
        <f t="shared" si="2"/>
        <v>0.91116432599999997</v>
      </c>
      <c r="O17" s="18">
        <f t="shared" si="3"/>
        <v>8.8835674000000031E-2</v>
      </c>
      <c r="P17" s="9">
        <f t="shared" si="0"/>
        <v>0.38808288125108192</v>
      </c>
      <c r="Q17" s="9">
        <v>0.4</v>
      </c>
      <c r="R17" s="9">
        <v>0.6</v>
      </c>
      <c r="S17" s="18">
        <f t="shared" si="4"/>
        <v>1.9227174622952224E-2</v>
      </c>
      <c r="T17" s="73">
        <f t="shared" si="1"/>
        <v>0.44639272307271993</v>
      </c>
      <c r="U17" s="73">
        <f t="shared" si="5"/>
        <v>5.242623067485163E-2</v>
      </c>
      <c r="V17" s="12">
        <v>0.4</v>
      </c>
      <c r="AG17" s="16"/>
      <c r="AH17" s="17"/>
      <c r="AJ17" s="17"/>
    </row>
    <row r="18" spans="1:36" x14ac:dyDescent="0.2">
      <c r="A18" s="79"/>
      <c r="B18" s="27">
        <f>B17+1</f>
        <v>12</v>
      </c>
      <c r="C18" s="70">
        <v>3.5314033669999998</v>
      </c>
      <c r="D18" s="28">
        <v>3.1566988770000002</v>
      </c>
      <c r="E18" s="29">
        <v>15.46732315</v>
      </c>
      <c r="F18" s="30">
        <v>0.48003459900000001</v>
      </c>
      <c r="G18" s="31">
        <v>0.61123666200000004</v>
      </c>
      <c r="H18" s="32">
        <v>7.3909720999999998E-2</v>
      </c>
      <c r="I18" s="33">
        <v>0.53539999999999999</v>
      </c>
      <c r="J18" s="34">
        <v>4.4599999999999897E-2</v>
      </c>
      <c r="K18" s="39">
        <v>0.48132599999999998</v>
      </c>
      <c r="M18" s="8">
        <v>12</v>
      </c>
      <c r="N18" s="9">
        <f t="shared" si="2"/>
        <v>0.92609027899999996</v>
      </c>
      <c r="O18" s="18">
        <f t="shared" si="3"/>
        <v>7.3909721000000039E-2</v>
      </c>
      <c r="P18" s="9">
        <f t="shared" si="0"/>
        <v>0.41179506759115408</v>
      </c>
      <c r="Q18" s="9">
        <v>0.4</v>
      </c>
      <c r="R18" s="9">
        <v>0.6</v>
      </c>
      <c r="S18" s="18">
        <f t="shared" si="4"/>
        <v>1.9227174622952224E-2</v>
      </c>
      <c r="T18" s="73">
        <f t="shared" si="1"/>
        <v>0.41864059096368433</v>
      </c>
      <c r="U18" s="73">
        <f t="shared" si="5"/>
        <v>4.4805324397736032E-2</v>
      </c>
      <c r="V18" s="12">
        <v>0.4</v>
      </c>
      <c r="X18" s="7"/>
      <c r="AG18" s="16"/>
      <c r="AH18" s="17"/>
      <c r="AJ18" s="17"/>
    </row>
    <row r="19" spans="1:36" x14ac:dyDescent="0.2">
      <c r="A19" s="79"/>
      <c r="B19" s="35">
        <f t="shared" ref="B19:B82" si="6">B18+1</f>
        <v>13</v>
      </c>
      <c r="C19" s="70">
        <v>18.016306929999999</v>
      </c>
      <c r="D19" s="28">
        <v>3.3743355949999998</v>
      </c>
      <c r="E19" s="29">
        <v>5.4650254220000001</v>
      </c>
      <c r="F19" s="30">
        <v>0.373461983</v>
      </c>
      <c r="G19" s="31">
        <v>0.54060433900000004</v>
      </c>
      <c r="H19" s="32">
        <v>0.156788699</v>
      </c>
      <c r="I19" s="33">
        <v>0.61580000000000001</v>
      </c>
      <c r="J19" s="34">
        <v>6.7000000000000004E-2</v>
      </c>
      <c r="K19" s="39">
        <v>0.40640799999999999</v>
      </c>
      <c r="M19" s="8">
        <v>13</v>
      </c>
      <c r="N19" s="9">
        <f t="shared" si="2"/>
        <v>0.84321130099999997</v>
      </c>
      <c r="O19" s="18">
        <f t="shared" si="3"/>
        <v>0.15678869900000003</v>
      </c>
      <c r="P19" s="9">
        <f t="shared" si="0"/>
        <v>0.29245862221445978</v>
      </c>
      <c r="Q19" s="9">
        <v>0.4</v>
      </c>
      <c r="R19" s="9">
        <v>0.6</v>
      </c>
      <c r="S19" s="18">
        <f t="shared" si="4"/>
        <v>1.9227174622952224E-2</v>
      </c>
      <c r="T19" s="73">
        <f t="shared" si="1"/>
        <v>0.55339558467387795</v>
      </c>
      <c r="U19" s="73">
        <f t="shared" si="5"/>
        <v>7.6826252986563232E-2</v>
      </c>
      <c r="V19" s="12">
        <v>0.4</v>
      </c>
      <c r="AG19" s="16"/>
      <c r="AH19" s="17"/>
      <c r="AJ19" s="17"/>
    </row>
    <row r="20" spans="1:36" x14ac:dyDescent="0.2">
      <c r="A20" s="79"/>
      <c r="B20" s="27">
        <f t="shared" si="6"/>
        <v>14</v>
      </c>
      <c r="C20" s="70">
        <v>3.2014635220000001</v>
      </c>
      <c r="D20" s="28">
        <v>3.2441027939999998</v>
      </c>
      <c r="E20" s="29">
        <v>12.54599382</v>
      </c>
      <c r="F20" s="30">
        <v>0.40576085899999997</v>
      </c>
      <c r="G20" s="31">
        <v>0.95645909299999998</v>
      </c>
      <c r="H20" s="32">
        <v>0.106894208</v>
      </c>
      <c r="I20" s="33">
        <v>0.53979999999999995</v>
      </c>
      <c r="J20" s="34">
        <v>5.9399999999999897E-2</v>
      </c>
      <c r="K20" s="39">
        <v>0.43041000000000001</v>
      </c>
      <c r="M20" s="8">
        <v>14</v>
      </c>
      <c r="N20" s="9">
        <f t="shared" si="2"/>
        <v>0.89310579199999995</v>
      </c>
      <c r="O20" s="18">
        <f t="shared" si="3"/>
        <v>0.10689420800000005</v>
      </c>
      <c r="P20" s="9">
        <f t="shared" si="0"/>
        <v>0.36073817907383843</v>
      </c>
      <c r="Q20" s="9">
        <v>0.4</v>
      </c>
      <c r="R20" s="9">
        <v>0.6</v>
      </c>
      <c r="S20" s="18">
        <f t="shared" si="4"/>
        <v>1.9227174622952224E-2</v>
      </c>
      <c r="T20" s="73">
        <f t="shared" si="1"/>
        <v>0.47782264287362175</v>
      </c>
      <c r="U20" s="73">
        <f t="shared" si="5"/>
        <v>6.0482703711679062E-2</v>
      </c>
      <c r="V20" s="12">
        <v>0.4</v>
      </c>
      <c r="AG20" s="16"/>
      <c r="AH20" s="17"/>
      <c r="AJ20" s="17"/>
    </row>
    <row r="21" spans="1:36" x14ac:dyDescent="0.2">
      <c r="A21" s="79"/>
      <c r="B21" s="27">
        <f t="shared" si="6"/>
        <v>15</v>
      </c>
      <c r="C21" s="70">
        <v>11.77287787</v>
      </c>
      <c r="D21" s="28">
        <v>2.1198004319999999</v>
      </c>
      <c r="E21" s="29">
        <v>16.688190970000001</v>
      </c>
      <c r="F21" s="30">
        <v>0.46976083499999999</v>
      </c>
      <c r="G21" s="31">
        <v>0.73159792199999996</v>
      </c>
      <c r="H21" s="32">
        <v>0.13249770299999999</v>
      </c>
      <c r="I21" s="33">
        <v>0.60299999999999998</v>
      </c>
      <c r="J21" s="34">
        <v>7.0199999999999999E-2</v>
      </c>
      <c r="K21" s="39">
        <v>0.473464</v>
      </c>
      <c r="M21" s="8">
        <v>15</v>
      </c>
      <c r="N21" s="9">
        <f t="shared" si="2"/>
        <v>0.86750229700000003</v>
      </c>
      <c r="O21" s="18">
        <f t="shared" si="3"/>
        <v>0.13249770299999997</v>
      </c>
      <c r="P21" s="9">
        <f t="shared" si="0"/>
        <v>0.32440259095488189</v>
      </c>
      <c r="Q21" s="9">
        <v>0.4</v>
      </c>
      <c r="R21" s="9">
        <v>0.6</v>
      </c>
      <c r="S21" s="18">
        <f t="shared" si="4"/>
        <v>1.9227174622952224E-2</v>
      </c>
      <c r="T21" s="73">
        <f t="shared" si="1"/>
        <v>0.51858000719388864</v>
      </c>
      <c r="U21" s="73">
        <f t="shared" si="5"/>
        <v>6.9888385415949619E-2</v>
      </c>
      <c r="V21" s="12">
        <v>0.4</v>
      </c>
      <c r="X21" s="7" t="s">
        <v>51</v>
      </c>
      <c r="AG21" s="16"/>
      <c r="AH21" s="17"/>
      <c r="AJ21" s="17"/>
    </row>
    <row r="22" spans="1:36" x14ac:dyDescent="0.2">
      <c r="A22" s="79"/>
      <c r="B22" s="27">
        <f t="shared" si="6"/>
        <v>16</v>
      </c>
      <c r="C22" s="70">
        <v>17.773285130000001</v>
      </c>
      <c r="D22" s="28">
        <v>4.1968661310000002</v>
      </c>
      <c r="E22" s="29">
        <v>10.865315280000001</v>
      </c>
      <c r="F22" s="30">
        <v>0.49663611000000002</v>
      </c>
      <c r="G22" s="31">
        <v>0.57487368699999997</v>
      </c>
      <c r="H22" s="32">
        <v>6.0764722E-2</v>
      </c>
      <c r="I22" s="33">
        <v>0.47820000000000001</v>
      </c>
      <c r="J22" s="34">
        <v>4.5399999999999899E-2</v>
      </c>
      <c r="K22" s="39">
        <v>0.50154199999999904</v>
      </c>
      <c r="M22" s="8">
        <v>16</v>
      </c>
      <c r="N22" s="9">
        <f t="shared" si="2"/>
        <v>0.93923527799999995</v>
      </c>
      <c r="O22" s="18">
        <f t="shared" si="3"/>
        <v>6.0764722000000049E-2</v>
      </c>
      <c r="P22" s="9">
        <f t="shared" si="0"/>
        <v>0.43353388676533972</v>
      </c>
      <c r="Q22" s="9">
        <v>0.4</v>
      </c>
      <c r="R22" s="9">
        <v>0.6</v>
      </c>
      <c r="S22" s="18">
        <f t="shared" si="4"/>
        <v>1.9227174622952224E-2</v>
      </c>
      <c r="T22" s="73">
        <f t="shared" si="1"/>
        <v>0.39280967934153571</v>
      </c>
      <c r="U22" s="73">
        <f t="shared" si="5"/>
        <v>3.7327462700602332E-2</v>
      </c>
      <c r="V22" s="12">
        <v>0.4</v>
      </c>
      <c r="AG22" s="16"/>
      <c r="AH22" s="17"/>
      <c r="AJ22" s="17"/>
    </row>
    <row r="23" spans="1:36" x14ac:dyDescent="0.2">
      <c r="A23" s="79"/>
      <c r="B23" s="27">
        <f t="shared" si="6"/>
        <v>17</v>
      </c>
      <c r="C23" s="70">
        <v>12.1392629</v>
      </c>
      <c r="D23" s="28">
        <v>3.1806707470000002</v>
      </c>
      <c r="E23" s="29">
        <v>17.79894951</v>
      </c>
      <c r="F23" s="30">
        <v>0.35015843499999999</v>
      </c>
      <c r="G23" s="31">
        <v>0.80284823699999996</v>
      </c>
      <c r="H23" s="32">
        <v>0.15407025299999999</v>
      </c>
      <c r="I23" s="33">
        <v>0.59659999999999902</v>
      </c>
      <c r="J23" s="34">
        <v>7.2599999999999998E-2</v>
      </c>
      <c r="K23" s="39">
        <v>0.41226799999999902</v>
      </c>
      <c r="M23" s="8">
        <v>17</v>
      </c>
      <c r="N23" s="9">
        <f t="shared" si="2"/>
        <v>0.84592974700000001</v>
      </c>
      <c r="O23" s="18">
        <f t="shared" si="3"/>
        <v>0.15407025299999999</v>
      </c>
      <c r="P23" s="9">
        <f t="shared" si="0"/>
        <v>0.29591480008812671</v>
      </c>
      <c r="Q23" s="9">
        <v>0.4</v>
      </c>
      <c r="R23" s="9">
        <v>0.6</v>
      </c>
      <c r="S23" s="18">
        <f t="shared" si="4"/>
        <v>1.9227174622952224E-2</v>
      </c>
      <c r="T23" s="73">
        <f t="shared" si="1"/>
        <v>0.54967686802789539</v>
      </c>
      <c r="U23" s="73">
        <f t="shared" si="5"/>
        <v>7.6139406697140588E-2</v>
      </c>
      <c r="V23" s="12">
        <v>0.4</v>
      </c>
      <c r="AG23" s="16"/>
      <c r="AH23" s="17"/>
      <c r="AJ23" s="17"/>
    </row>
    <row r="24" spans="1:36" x14ac:dyDescent="0.2">
      <c r="A24" s="79"/>
      <c r="B24" s="27">
        <f t="shared" si="6"/>
        <v>18</v>
      </c>
      <c r="C24" s="70">
        <v>10.386154169999999</v>
      </c>
      <c r="D24" s="28">
        <v>2.2431323120000002</v>
      </c>
      <c r="E24" s="29">
        <v>18.177201910000001</v>
      </c>
      <c r="F24" s="30">
        <v>0.39697777200000001</v>
      </c>
      <c r="G24" s="31">
        <v>0.52703663700000003</v>
      </c>
      <c r="H24" s="32">
        <v>0.178915452</v>
      </c>
      <c r="I24" s="33">
        <v>0.68620000000000003</v>
      </c>
      <c r="J24" s="34">
        <v>5.5800000000000002E-2</v>
      </c>
      <c r="K24" s="39">
        <v>0.41902399999999901</v>
      </c>
      <c r="M24" s="8">
        <v>18</v>
      </c>
      <c r="N24" s="9">
        <f t="shared" si="2"/>
        <v>0.82108454799999997</v>
      </c>
      <c r="O24" s="18">
        <f t="shared" si="3"/>
        <v>0.17891545200000003</v>
      </c>
      <c r="P24" s="9">
        <f t="shared" si="0"/>
        <v>0.26540693179219688</v>
      </c>
      <c r="Q24" s="9">
        <v>0.4</v>
      </c>
      <c r="R24" s="9">
        <v>0.6</v>
      </c>
      <c r="S24" s="18">
        <f t="shared" si="4"/>
        <v>1.9227174622952224E-2</v>
      </c>
      <c r="T24" s="73">
        <f t="shared" si="1"/>
        <v>0.58207846937333718</v>
      </c>
      <c r="U24" s="73">
        <f t="shared" si="5"/>
        <v>8.1634454188265995E-2</v>
      </c>
      <c r="V24" s="12">
        <v>0.4</v>
      </c>
      <c r="AG24" s="16"/>
      <c r="AH24" s="17"/>
      <c r="AJ24" s="17"/>
    </row>
    <row r="25" spans="1:36" x14ac:dyDescent="0.2">
      <c r="A25" s="79"/>
      <c r="B25" s="27">
        <f t="shared" si="6"/>
        <v>19</v>
      </c>
      <c r="C25" s="70">
        <v>6.3605201969999996</v>
      </c>
      <c r="D25" s="28">
        <v>4.2672584550000003</v>
      </c>
      <c r="E25" s="29">
        <v>8.9923554540000001</v>
      </c>
      <c r="F25" s="30">
        <v>0.39548490600000002</v>
      </c>
      <c r="G25" s="31">
        <v>0.63986826299999999</v>
      </c>
      <c r="H25" s="32">
        <v>0.136913012</v>
      </c>
      <c r="I25" s="33">
        <v>0.59260000000000002</v>
      </c>
      <c r="J25" s="34">
        <v>6.7799999999999999E-2</v>
      </c>
      <c r="K25" s="39">
        <v>0.41624799999999901</v>
      </c>
      <c r="M25" s="8">
        <v>19</v>
      </c>
      <c r="N25" s="9">
        <f t="shared" si="2"/>
        <v>0.86308698800000005</v>
      </c>
      <c r="O25" s="18">
        <f t="shared" si="3"/>
        <v>0.13691301199999995</v>
      </c>
      <c r="P25" s="9">
        <f t="shared" si="0"/>
        <v>0.31841658466881967</v>
      </c>
      <c r="Q25" s="9">
        <v>0.4</v>
      </c>
      <c r="R25" s="9">
        <v>0.6</v>
      </c>
      <c r="S25" s="18">
        <f t="shared" si="4"/>
        <v>1.9227174622952224E-2</v>
      </c>
      <c r="T25" s="73">
        <f t="shared" si="1"/>
        <v>0.52517878900894144</v>
      </c>
      <c r="U25" s="73">
        <f t="shared" si="5"/>
        <v>7.1286990790518132E-2</v>
      </c>
      <c r="V25" s="12">
        <v>0.4</v>
      </c>
      <c r="AG25" s="16"/>
      <c r="AH25" s="17"/>
      <c r="AJ25" s="17"/>
    </row>
    <row r="26" spans="1:36" x14ac:dyDescent="0.2">
      <c r="A26" s="79"/>
      <c r="B26" s="27">
        <f t="shared" si="6"/>
        <v>20</v>
      </c>
      <c r="C26" s="70">
        <v>1.9273817209999999</v>
      </c>
      <c r="D26" s="28">
        <v>4.594382542</v>
      </c>
      <c r="E26" s="29">
        <v>4.9613184840000004</v>
      </c>
      <c r="F26" s="30">
        <v>0.48638239</v>
      </c>
      <c r="G26" s="31">
        <v>0.58583849899999996</v>
      </c>
      <c r="H26" s="32">
        <v>0.16663935699999999</v>
      </c>
      <c r="I26" s="33">
        <v>0.62379999999999902</v>
      </c>
      <c r="J26" s="34">
        <v>7.9399999999999998E-2</v>
      </c>
      <c r="K26" s="39">
        <v>0.48723</v>
      </c>
      <c r="M26" s="8">
        <v>20</v>
      </c>
      <c r="N26" s="9">
        <f t="shared" si="2"/>
        <v>0.83336064300000001</v>
      </c>
      <c r="O26" s="18">
        <f t="shared" si="3"/>
        <v>0.16663935699999999</v>
      </c>
      <c r="P26" s="9">
        <f t="shared" si="0"/>
        <v>0.28017985233883991</v>
      </c>
      <c r="Q26" s="9">
        <v>0.4</v>
      </c>
      <c r="R26" s="9">
        <v>0.6</v>
      </c>
      <c r="S26" s="18">
        <f t="shared" si="4"/>
        <v>1.9227174622952224E-2</v>
      </c>
      <c r="T26" s="73">
        <f t="shared" si="1"/>
        <v>0.5665091380992594</v>
      </c>
      <c r="U26" s="73">
        <f t="shared" si="5"/>
        <v>7.9135578500160869E-2</v>
      </c>
      <c r="V26" s="12">
        <v>0.4</v>
      </c>
      <c r="X26" s="7" t="s">
        <v>35</v>
      </c>
      <c r="AG26" s="16"/>
      <c r="AH26" s="17"/>
      <c r="AJ26" s="17"/>
    </row>
    <row r="27" spans="1:36" x14ac:dyDescent="0.2">
      <c r="A27" s="79"/>
      <c r="B27" s="27">
        <f t="shared" si="6"/>
        <v>21</v>
      </c>
      <c r="C27" s="70">
        <v>7.9230914139999999</v>
      </c>
      <c r="D27" s="28">
        <v>3.3080811109999999</v>
      </c>
      <c r="E27" s="29">
        <v>17.453960510000002</v>
      </c>
      <c r="F27" s="30">
        <v>0.43315605400000001</v>
      </c>
      <c r="G27" s="31">
        <v>0.57934986600000005</v>
      </c>
      <c r="H27" s="32">
        <v>9.4832094000000006E-2</v>
      </c>
      <c r="I27" s="33">
        <v>0.5786</v>
      </c>
      <c r="J27" s="34">
        <v>5.0599999999999999E-2</v>
      </c>
      <c r="K27" s="39">
        <v>0.44947999999999999</v>
      </c>
      <c r="M27" s="8">
        <v>21</v>
      </c>
      <c r="N27" s="9">
        <f t="shared" si="2"/>
        <v>0.90516790599999997</v>
      </c>
      <c r="O27" s="18">
        <f t="shared" si="3"/>
        <v>9.4832094000000033E-2</v>
      </c>
      <c r="P27" s="9">
        <f t="shared" si="0"/>
        <v>0.37884179784925304</v>
      </c>
      <c r="Q27" s="9">
        <v>0.4</v>
      </c>
      <c r="R27" s="9">
        <v>0.6</v>
      </c>
      <c r="S27" s="18">
        <f t="shared" si="4"/>
        <v>1.9227174622952224E-2</v>
      </c>
      <c r="T27" s="73">
        <f t="shared" si="1"/>
        <v>0.45708456313551638</v>
      </c>
      <c r="U27" s="73">
        <f t="shared" si="5"/>
        <v>5.5238796253369388E-2</v>
      </c>
      <c r="V27" s="12">
        <v>0.4</v>
      </c>
      <c r="X27">
        <v>0.4</v>
      </c>
      <c r="AG27" s="16"/>
      <c r="AH27" s="17"/>
      <c r="AJ27" s="17"/>
    </row>
    <row r="28" spans="1:36" x14ac:dyDescent="0.2">
      <c r="A28" s="79"/>
      <c r="B28" s="27">
        <f t="shared" si="6"/>
        <v>22</v>
      </c>
      <c r="C28" s="70">
        <v>13.9280133</v>
      </c>
      <c r="D28" s="28">
        <v>4.6247078029999997</v>
      </c>
      <c r="E28" s="29">
        <v>15.32798043</v>
      </c>
      <c r="F28" s="30">
        <v>0.358789633</v>
      </c>
      <c r="G28" s="31">
        <v>0.88236988599999999</v>
      </c>
      <c r="H28" s="32">
        <v>0.24422450700000001</v>
      </c>
      <c r="I28" s="33">
        <v>0.65859999999999996</v>
      </c>
      <c r="J28" s="34">
        <v>8.8599999999999998E-2</v>
      </c>
      <c r="K28" s="39">
        <v>0.369336</v>
      </c>
      <c r="M28" s="8">
        <v>22</v>
      </c>
      <c r="N28" s="9">
        <f t="shared" si="2"/>
        <v>0.75577549300000002</v>
      </c>
      <c r="O28" s="18">
        <f t="shared" si="3"/>
        <v>0.24422450699999998</v>
      </c>
      <c r="P28" s="9">
        <f t="shared" si="0"/>
        <v>0.19612377385075952</v>
      </c>
      <c r="Q28" s="9">
        <v>0.4</v>
      </c>
      <c r="R28" s="9">
        <v>0.6</v>
      </c>
      <c r="S28" s="18">
        <f t="shared" si="4"/>
        <v>1.9227174622952224E-2</v>
      </c>
      <c r="T28" s="73">
        <f t="shared" si="1"/>
        <v>0.65177445812892176</v>
      </c>
      <c r="U28" s="73">
        <f t="shared" si="5"/>
        <v>8.8780111615960611E-2</v>
      </c>
      <c r="V28" s="12">
        <v>0.4</v>
      </c>
      <c r="AG28" s="16"/>
      <c r="AH28" s="17"/>
      <c r="AJ28" s="17"/>
    </row>
    <row r="29" spans="1:36" x14ac:dyDescent="0.2">
      <c r="A29" s="79"/>
      <c r="B29" s="27">
        <f t="shared" si="6"/>
        <v>23</v>
      </c>
      <c r="C29" s="70">
        <v>2.432124704</v>
      </c>
      <c r="D29" s="28">
        <v>4.5535220760000001</v>
      </c>
      <c r="E29" s="29">
        <v>13.34861706</v>
      </c>
      <c r="F29" s="30">
        <v>0.429376855</v>
      </c>
      <c r="G29" s="31">
        <v>0.72842634399999995</v>
      </c>
      <c r="H29" s="32">
        <v>0.23874060599999999</v>
      </c>
      <c r="I29" s="33">
        <v>0.68579999999999997</v>
      </c>
      <c r="J29" s="34">
        <v>8.3000000000000004E-2</v>
      </c>
      <c r="K29" s="39">
        <v>0.43057000000000001</v>
      </c>
      <c r="M29" s="8">
        <v>23</v>
      </c>
      <c r="N29" s="9">
        <f t="shared" si="2"/>
        <v>0.76125939399999998</v>
      </c>
      <c r="O29" s="18">
        <f t="shared" si="3"/>
        <v>0.23874060600000002</v>
      </c>
      <c r="P29" s="9">
        <f t="shared" si="0"/>
        <v>0.20136812635899201</v>
      </c>
      <c r="Q29" s="9">
        <v>0.4</v>
      </c>
      <c r="R29" s="9">
        <v>0.6</v>
      </c>
      <c r="S29" s="18">
        <f t="shared" si="4"/>
        <v>1.9227174622952224E-2</v>
      </c>
      <c r="T29" s="73">
        <f t="shared" si="1"/>
        <v>0.64670662215703834</v>
      </c>
      <c r="U29" s="73">
        <f t="shared" si="5"/>
        <v>8.8531488851767051E-2</v>
      </c>
      <c r="V29" s="12">
        <v>0.4</v>
      </c>
      <c r="X29" s="7" t="s">
        <v>52</v>
      </c>
      <c r="AG29" s="16"/>
      <c r="AH29" s="17"/>
      <c r="AJ29" s="17"/>
    </row>
    <row r="30" spans="1:36" x14ac:dyDescent="0.2">
      <c r="A30" s="79"/>
      <c r="B30" s="27">
        <f t="shared" si="6"/>
        <v>24</v>
      </c>
      <c r="C30" s="70">
        <v>10.71613316</v>
      </c>
      <c r="D30" s="28">
        <v>3.0624823220000001</v>
      </c>
      <c r="E30" s="29">
        <v>6.4901466790000004</v>
      </c>
      <c r="F30" s="30">
        <v>0.36010166799999999</v>
      </c>
      <c r="G30" s="31">
        <v>0.65499555899999995</v>
      </c>
      <c r="H30" s="32">
        <v>8.3976064000000003E-2</v>
      </c>
      <c r="I30" s="33">
        <v>0.50219999999999998</v>
      </c>
      <c r="J30" s="34">
        <v>4.7E-2</v>
      </c>
      <c r="K30" s="39">
        <v>0.40500399999999998</v>
      </c>
      <c r="M30" s="8">
        <v>24</v>
      </c>
      <c r="N30" s="9">
        <f t="shared" si="2"/>
        <v>0.91602393599999998</v>
      </c>
      <c r="O30" s="18">
        <f t="shared" si="3"/>
        <v>8.3976064000000017E-2</v>
      </c>
      <c r="P30" s="9">
        <f t="shared" si="0"/>
        <v>0.39569121000494595</v>
      </c>
      <c r="Q30" s="9">
        <v>0.4</v>
      </c>
      <c r="R30" s="9">
        <v>0.6</v>
      </c>
      <c r="S30" s="18">
        <f t="shared" si="4"/>
        <v>1.9227174622952224E-2</v>
      </c>
      <c r="T30" s="73">
        <f t="shared" si="1"/>
        <v>0.43753738037066686</v>
      </c>
      <c r="U30" s="73">
        <f t="shared" si="5"/>
        <v>5.0043535643455136E-2</v>
      </c>
      <c r="V30" s="12">
        <v>0.4</v>
      </c>
      <c r="X30" t="s">
        <v>53</v>
      </c>
      <c r="AG30" s="16"/>
      <c r="AH30" s="17"/>
      <c r="AJ30" s="17"/>
    </row>
    <row r="31" spans="1:36" x14ac:dyDescent="0.2">
      <c r="A31" s="79"/>
      <c r="B31" s="27">
        <f t="shared" si="6"/>
        <v>25</v>
      </c>
      <c r="C31" s="70">
        <v>15.648138879999999</v>
      </c>
      <c r="D31" s="28">
        <v>2.55691012</v>
      </c>
      <c r="E31" s="29">
        <v>6.0352437290000003</v>
      </c>
      <c r="F31" s="30">
        <v>0.490355973</v>
      </c>
      <c r="G31" s="31">
        <v>0.77052852599999999</v>
      </c>
      <c r="H31" s="32">
        <v>0.10969287599999999</v>
      </c>
      <c r="I31" s="33">
        <v>0.54179999999999995</v>
      </c>
      <c r="J31" s="34">
        <v>7.5800000000000006E-2</v>
      </c>
      <c r="K31" s="39">
        <v>0.493283999999999</v>
      </c>
      <c r="M31" s="8">
        <v>25</v>
      </c>
      <c r="N31" s="9">
        <f t="shared" si="2"/>
        <v>0.89030712400000001</v>
      </c>
      <c r="O31" s="18">
        <f t="shared" si="3"/>
        <v>0.10969287599999999</v>
      </c>
      <c r="P31" s="9">
        <f t="shared" si="0"/>
        <v>0.35662924101083954</v>
      </c>
      <c r="Q31" s="9">
        <v>0.4</v>
      </c>
      <c r="R31" s="9">
        <v>0.6</v>
      </c>
      <c r="S31" s="18">
        <f t="shared" si="4"/>
        <v>1.9227174622952224E-2</v>
      </c>
      <c r="T31" s="73">
        <f t="shared" si="1"/>
        <v>0.48249044610133662</v>
      </c>
      <c r="U31" s="73">
        <f t="shared" si="5"/>
        <v>6.1622629442179735E-2</v>
      </c>
      <c r="V31" s="12">
        <v>0.4</v>
      </c>
      <c r="X31" t="s">
        <v>54</v>
      </c>
      <c r="AG31" s="16"/>
      <c r="AH31" s="17"/>
      <c r="AJ31" s="17"/>
    </row>
    <row r="32" spans="1:36" x14ac:dyDescent="0.2">
      <c r="A32" s="79"/>
      <c r="B32" s="27">
        <f t="shared" si="6"/>
        <v>26</v>
      </c>
      <c r="C32" s="70">
        <v>1.2822125959999999</v>
      </c>
      <c r="D32" s="28">
        <v>3.7080197579999998</v>
      </c>
      <c r="E32" s="29">
        <v>10.969054789999999</v>
      </c>
      <c r="F32" s="30">
        <v>0.458156748</v>
      </c>
      <c r="G32" s="31">
        <v>0.78031980999999995</v>
      </c>
      <c r="H32" s="32">
        <v>0.19841668700000001</v>
      </c>
      <c r="I32" s="33">
        <v>0.64500000000000002</v>
      </c>
      <c r="J32" s="34">
        <v>8.4599999999999995E-2</v>
      </c>
      <c r="K32" s="39">
        <v>0.45823799999999998</v>
      </c>
      <c r="M32" s="8">
        <v>26</v>
      </c>
      <c r="N32" s="9">
        <f t="shared" si="2"/>
        <v>0.80158331299999996</v>
      </c>
      <c r="O32" s="18">
        <f t="shared" si="3"/>
        <v>0.19841668700000004</v>
      </c>
      <c r="P32" s="9">
        <f t="shared" si="0"/>
        <v>0.24311353557696849</v>
      </c>
      <c r="Q32" s="9">
        <v>0.4</v>
      </c>
      <c r="R32" s="9">
        <v>0.6</v>
      </c>
      <c r="S32" s="18">
        <f t="shared" si="4"/>
        <v>1.9227174622952224E-2</v>
      </c>
      <c r="T32" s="73">
        <f t="shared" si="1"/>
        <v>0.60512424671707032</v>
      </c>
      <c r="U32" s="73">
        <f t="shared" si="5"/>
        <v>8.4794557769684448E-2</v>
      </c>
      <c r="V32" s="12">
        <v>0.4</v>
      </c>
      <c r="AG32" s="16"/>
      <c r="AH32" s="17"/>
      <c r="AJ32" s="17"/>
    </row>
    <row r="33" spans="1:36" x14ac:dyDescent="0.2">
      <c r="A33" s="79"/>
      <c r="B33" s="27">
        <f t="shared" si="6"/>
        <v>27</v>
      </c>
      <c r="C33" s="70">
        <v>3.0342847179999999</v>
      </c>
      <c r="D33" s="28">
        <v>4.3471286129999998</v>
      </c>
      <c r="E33" s="29">
        <v>18.41969946</v>
      </c>
      <c r="F33" s="30">
        <v>0.47355324900000001</v>
      </c>
      <c r="G33" s="31">
        <v>0.69105820799999995</v>
      </c>
      <c r="H33" s="32">
        <v>0.18296808000000001</v>
      </c>
      <c r="I33" s="33">
        <v>0.68540000000000001</v>
      </c>
      <c r="J33" s="34">
        <v>6.4600000000000005E-2</v>
      </c>
      <c r="K33" s="39">
        <v>0.477626</v>
      </c>
      <c r="M33" s="8">
        <v>27</v>
      </c>
      <c r="N33" s="9">
        <f t="shared" si="2"/>
        <v>0.81703192000000002</v>
      </c>
      <c r="O33" s="18">
        <f t="shared" si="3"/>
        <v>0.18296807999999998</v>
      </c>
      <c r="P33" s="9">
        <f t="shared" si="0"/>
        <v>0.26065672831535469</v>
      </c>
      <c r="Q33" s="9">
        <v>0.4</v>
      </c>
      <c r="R33" s="9">
        <v>0.6</v>
      </c>
      <c r="S33" s="18">
        <f t="shared" si="4"/>
        <v>1.9227174622952224E-2</v>
      </c>
      <c r="T33" s="73">
        <f t="shared" si="1"/>
        <v>0.58703513280358743</v>
      </c>
      <c r="U33" s="73">
        <f t="shared" si="5"/>
        <v>8.2370795379102066E-2</v>
      </c>
      <c r="V33" s="12">
        <v>0.4</v>
      </c>
      <c r="AG33" s="16"/>
      <c r="AH33" s="17"/>
      <c r="AJ33" s="17"/>
    </row>
    <row r="34" spans="1:36" x14ac:dyDescent="0.2">
      <c r="A34" s="79"/>
      <c r="B34" s="27">
        <f t="shared" si="6"/>
        <v>28</v>
      </c>
      <c r="C34" s="70">
        <v>14.001737070000001</v>
      </c>
      <c r="D34" s="28">
        <v>4.5212229109999997</v>
      </c>
      <c r="E34" s="29">
        <v>5.6179502570000004</v>
      </c>
      <c r="F34" s="30">
        <v>0.45735115999999998</v>
      </c>
      <c r="G34" s="31">
        <v>0.79793565499999997</v>
      </c>
      <c r="H34" s="32">
        <v>5.2501381E-2</v>
      </c>
      <c r="I34" s="33">
        <v>0.45899999999999902</v>
      </c>
      <c r="J34" s="34">
        <v>3.78E-2</v>
      </c>
      <c r="K34" s="39">
        <v>0.46633399999999903</v>
      </c>
      <c r="M34" s="8">
        <v>28</v>
      </c>
      <c r="N34" s="9">
        <f t="shared" si="2"/>
        <v>0.94749861899999999</v>
      </c>
      <c r="O34" s="18">
        <f t="shared" si="3"/>
        <v>5.2501381000000014E-2</v>
      </c>
      <c r="P34" s="9">
        <f t="shared" si="0"/>
        <v>0.44761882192250257</v>
      </c>
      <c r="Q34" s="9">
        <v>0.4</v>
      </c>
      <c r="R34" s="9">
        <v>0.6</v>
      </c>
      <c r="S34" s="18">
        <f t="shared" si="4"/>
        <v>1.9227174622952224E-2</v>
      </c>
      <c r="T34" s="73">
        <f t="shared" si="1"/>
        <v>0.37588178439002196</v>
      </c>
      <c r="U34" s="73">
        <f t="shared" si="5"/>
        <v>3.2241670580855072E-2</v>
      </c>
      <c r="V34" s="12">
        <v>0.4</v>
      </c>
      <c r="AG34" s="16"/>
    </row>
    <row r="35" spans="1:36" x14ac:dyDescent="0.2">
      <c r="A35" s="79"/>
      <c r="B35" s="27">
        <f t="shared" si="6"/>
        <v>29</v>
      </c>
      <c r="C35" s="70">
        <v>6.7344006700000003</v>
      </c>
      <c r="D35" s="28">
        <v>2.2735161650000002</v>
      </c>
      <c r="E35" s="29">
        <v>3.7433829369999998</v>
      </c>
      <c r="F35" s="30">
        <v>0.43515033600000003</v>
      </c>
      <c r="G35" s="31">
        <v>0.87777078100000006</v>
      </c>
      <c r="H35" s="32">
        <v>0.102451047</v>
      </c>
      <c r="I35" s="33">
        <v>0.52580000000000005</v>
      </c>
      <c r="J35" s="34">
        <v>6.3399999999999998E-2</v>
      </c>
      <c r="K35" s="39">
        <v>0.43936599999999998</v>
      </c>
      <c r="M35" s="8">
        <v>29</v>
      </c>
      <c r="N35" s="9">
        <f t="shared" si="2"/>
        <v>0.89754895300000004</v>
      </c>
      <c r="O35" s="18">
        <f t="shared" si="3"/>
        <v>0.10245104699999996</v>
      </c>
      <c r="P35" s="9">
        <f t="shared" si="0"/>
        <v>0.36733197194390815</v>
      </c>
      <c r="Q35" s="9">
        <v>0.4</v>
      </c>
      <c r="R35" s="9">
        <v>0.6</v>
      </c>
      <c r="S35" s="18">
        <f t="shared" si="4"/>
        <v>1.9227174622952224E-2</v>
      </c>
      <c r="T35" s="73">
        <f t="shared" si="1"/>
        <v>0.47030157317831989</v>
      </c>
      <c r="U35" s="73">
        <f t="shared" si="5"/>
        <v>5.8614186477095175E-2</v>
      </c>
      <c r="V35" s="12">
        <v>0.4</v>
      </c>
      <c r="AG35" s="16"/>
    </row>
    <row r="36" spans="1:36" x14ac:dyDescent="0.2">
      <c r="A36" s="79"/>
      <c r="B36" s="27">
        <f t="shared" si="6"/>
        <v>30</v>
      </c>
      <c r="C36" s="70">
        <v>6.7807805419999996</v>
      </c>
      <c r="D36" s="28">
        <v>4.1250008410000003</v>
      </c>
      <c r="E36" s="29">
        <v>18.04727098</v>
      </c>
      <c r="F36" s="30">
        <v>0.37725787</v>
      </c>
      <c r="G36" s="31">
        <v>0.89097702099999998</v>
      </c>
      <c r="H36" s="32">
        <v>0.11051258999999999</v>
      </c>
      <c r="I36" s="33">
        <v>0.57020000000000004</v>
      </c>
      <c r="J36" s="34">
        <v>6.1800000000000001E-2</v>
      </c>
      <c r="K36" s="39">
        <v>0.42783199999999999</v>
      </c>
      <c r="M36" s="8">
        <v>30</v>
      </c>
      <c r="N36" s="9">
        <f t="shared" si="2"/>
        <v>0.88948740999999998</v>
      </c>
      <c r="O36" s="18">
        <f t="shared" si="3"/>
        <v>0.11051259000000002</v>
      </c>
      <c r="P36" s="9">
        <f t="shared" si="0"/>
        <v>0.35543221813582376</v>
      </c>
      <c r="Q36" s="9">
        <v>0.4</v>
      </c>
      <c r="R36" s="9">
        <v>0.6</v>
      </c>
      <c r="S36" s="18">
        <f t="shared" si="4"/>
        <v>1.9227174622952224E-2</v>
      </c>
      <c r="T36" s="73">
        <f t="shared" si="1"/>
        <v>0.48384751685981114</v>
      </c>
      <c r="U36" s="73">
        <f t="shared" si="5"/>
        <v>6.1951149749173491E-2</v>
      </c>
      <c r="V36" s="12">
        <v>0.4</v>
      </c>
      <c r="AG36" s="16"/>
    </row>
    <row r="37" spans="1:36" x14ac:dyDescent="0.2">
      <c r="A37" s="79"/>
      <c r="B37" s="27">
        <f t="shared" si="6"/>
        <v>31</v>
      </c>
      <c r="C37" s="70">
        <v>14.276725750000001</v>
      </c>
      <c r="D37" s="28">
        <v>2.0246618359999999</v>
      </c>
      <c r="E37" s="29">
        <v>7.6652026219999998</v>
      </c>
      <c r="F37" s="30">
        <v>0.37607151599999999</v>
      </c>
      <c r="G37" s="31">
        <v>0.84977899400000001</v>
      </c>
      <c r="H37" s="32">
        <v>0.18998215800000001</v>
      </c>
      <c r="I37" s="33">
        <v>0.61979999999999902</v>
      </c>
      <c r="J37" s="34">
        <v>8.8599999999999901E-2</v>
      </c>
      <c r="K37" s="39">
        <v>0.39191399999999998</v>
      </c>
      <c r="M37" s="8">
        <v>31</v>
      </c>
      <c r="N37" s="9">
        <f t="shared" si="2"/>
        <v>0.81001784199999993</v>
      </c>
      <c r="O37" s="18">
        <f t="shared" si="3"/>
        <v>0.18998215800000007</v>
      </c>
      <c r="P37" s="9">
        <f t="shared" si="0"/>
        <v>0.25258161611138047</v>
      </c>
      <c r="Q37" s="9">
        <v>0.4</v>
      </c>
      <c r="R37" s="9">
        <v>0.6</v>
      </c>
      <c r="S37" s="18">
        <f t="shared" si="4"/>
        <v>1.9227174622952224E-2</v>
      </c>
      <c r="T37" s="73">
        <f t="shared" si="1"/>
        <v>0.59540438438858723</v>
      </c>
      <c r="U37" s="73">
        <f t="shared" si="5"/>
        <v>8.3545131827912483E-2</v>
      </c>
      <c r="V37" s="12">
        <v>0.4</v>
      </c>
      <c r="AG37" s="16"/>
    </row>
    <row r="38" spans="1:36" x14ac:dyDescent="0.2">
      <c r="A38" s="79"/>
      <c r="B38" s="27">
        <f t="shared" si="6"/>
        <v>32</v>
      </c>
      <c r="C38" s="70">
        <v>15.90304356</v>
      </c>
      <c r="D38" s="28">
        <v>3.0782341799999999</v>
      </c>
      <c r="E38" s="29">
        <v>16.156194540000001</v>
      </c>
      <c r="F38" s="30">
        <v>0.493149318</v>
      </c>
      <c r="G38" s="31">
        <v>0.51915636899999995</v>
      </c>
      <c r="H38" s="32">
        <v>0.218727644</v>
      </c>
      <c r="I38" s="33">
        <v>0.72539999999999905</v>
      </c>
      <c r="J38" s="34">
        <v>6.5799999999999997E-2</v>
      </c>
      <c r="K38" s="39">
        <v>0.500112</v>
      </c>
      <c r="M38" s="8">
        <v>32</v>
      </c>
      <c r="N38" s="9">
        <f t="shared" si="2"/>
        <v>0.781272356</v>
      </c>
      <c r="O38" s="18">
        <f t="shared" si="3"/>
        <v>0.218727644</v>
      </c>
      <c r="P38" s="9">
        <f t="shared" si="0"/>
        <v>0.22137341935444788</v>
      </c>
      <c r="Q38" s="9">
        <v>0.4</v>
      </c>
      <c r="R38" s="9">
        <v>0.6</v>
      </c>
      <c r="S38" s="18">
        <f t="shared" si="4"/>
        <v>1.9227174622952224E-2</v>
      </c>
      <c r="T38" s="73">
        <f t="shared" si="1"/>
        <v>0.62704706710517455</v>
      </c>
      <c r="U38" s="73">
        <f t="shared" si="5"/>
        <v>8.7116375217789838E-2</v>
      </c>
      <c r="V38" s="12">
        <v>0.4</v>
      </c>
      <c r="AG38" s="16"/>
    </row>
    <row r="39" spans="1:36" x14ac:dyDescent="0.2">
      <c r="A39" s="79"/>
      <c r="B39" s="27">
        <f t="shared" si="6"/>
        <v>33</v>
      </c>
      <c r="C39" s="70">
        <v>17.34636583</v>
      </c>
      <c r="D39" s="28">
        <v>2.8755591649999999</v>
      </c>
      <c r="E39" s="29">
        <v>19.55579419</v>
      </c>
      <c r="F39" s="30">
        <v>0.459422671</v>
      </c>
      <c r="G39" s="31">
        <v>0.92145228199999996</v>
      </c>
      <c r="H39" s="32">
        <v>0.12572556100000001</v>
      </c>
      <c r="I39" s="33">
        <v>0.56540000000000001</v>
      </c>
      <c r="J39" s="34">
        <v>6.7799999999999999E-2</v>
      </c>
      <c r="K39" s="39">
        <v>0.438274</v>
      </c>
      <c r="M39" s="8">
        <v>33</v>
      </c>
      <c r="N39" s="9">
        <f t="shared" si="2"/>
        <v>0.87427443900000001</v>
      </c>
      <c r="O39" s="18">
        <f t="shared" si="3"/>
        <v>0.12572556099999999</v>
      </c>
      <c r="P39" s="9">
        <f t="shared" ref="P39:P61" si="7">$Y$7*$Y$8*($Y$9^2)/18/$Y$10*(N39^3.65)</f>
        <v>0.33374203028910948</v>
      </c>
      <c r="Q39" s="9">
        <v>0.4</v>
      </c>
      <c r="R39" s="9">
        <v>0.6</v>
      </c>
      <c r="S39" s="18">
        <f t="shared" si="4"/>
        <v>1.9227174622952224E-2</v>
      </c>
      <c r="T39" s="73">
        <f t="shared" ref="T39:T61" si="8">$Y$11-$Y$12*(N39*P39)</f>
        <v>0.50821787369826787</v>
      </c>
      <c r="U39" s="73">
        <f t="shared" si="5"/>
        <v>6.7618971153428742E-2</v>
      </c>
      <c r="V39" s="12">
        <v>0.4</v>
      </c>
      <c r="AG39" s="16"/>
    </row>
    <row r="40" spans="1:36" x14ac:dyDescent="0.2">
      <c r="A40" s="79"/>
      <c r="B40" s="27">
        <f t="shared" si="6"/>
        <v>34</v>
      </c>
      <c r="C40" s="70">
        <v>19.638531969999999</v>
      </c>
      <c r="D40" s="28">
        <v>4.8955022269999997</v>
      </c>
      <c r="E40" s="29">
        <v>12.083914010000001</v>
      </c>
      <c r="F40" s="30">
        <v>0.37791127299999999</v>
      </c>
      <c r="G40" s="31">
        <v>0.71097241099999997</v>
      </c>
      <c r="H40" s="32">
        <v>0.169835981</v>
      </c>
      <c r="I40" s="33">
        <v>0.625</v>
      </c>
      <c r="J40" s="34">
        <v>7.3800000000000004E-2</v>
      </c>
      <c r="K40" s="39">
        <v>0.403472</v>
      </c>
      <c r="M40" s="8">
        <v>34</v>
      </c>
      <c r="N40" s="9">
        <f t="shared" si="2"/>
        <v>0.83016401900000003</v>
      </c>
      <c r="O40" s="18">
        <f t="shared" si="3"/>
        <v>0.16983598099999997</v>
      </c>
      <c r="P40" s="9">
        <f t="shared" si="7"/>
        <v>0.27627701816979505</v>
      </c>
      <c r="Q40" s="9">
        <v>0.4</v>
      </c>
      <c r="R40" s="9">
        <v>0.6</v>
      </c>
      <c r="S40" s="18">
        <f t="shared" si="4"/>
        <v>1.9227174622952224E-2</v>
      </c>
      <c r="T40" s="73">
        <f t="shared" si="8"/>
        <v>0.57064476023882693</v>
      </c>
      <c r="U40" s="73">
        <f t="shared" si="5"/>
        <v>7.9825947118139839E-2</v>
      </c>
      <c r="V40" s="12">
        <v>0.4</v>
      </c>
      <c r="AG40" s="16"/>
    </row>
    <row r="41" spans="1:36" x14ac:dyDescent="0.2">
      <c r="A41" s="79"/>
      <c r="B41" s="27">
        <f t="shared" si="6"/>
        <v>35</v>
      </c>
      <c r="C41" s="70">
        <v>18.600373009999998</v>
      </c>
      <c r="D41" s="28">
        <v>4.3215461409999998</v>
      </c>
      <c r="E41" s="29">
        <v>4.1806164800000003</v>
      </c>
      <c r="F41" s="30">
        <v>0.44438909900000001</v>
      </c>
      <c r="G41" s="31">
        <v>0.75111166600000001</v>
      </c>
      <c r="H41" s="32">
        <v>0.15196705399999999</v>
      </c>
      <c r="I41" s="33">
        <v>0.58660000000000001</v>
      </c>
      <c r="J41" s="34">
        <v>8.0199999999999994E-2</v>
      </c>
      <c r="K41" s="39">
        <v>0.44575199999999998</v>
      </c>
      <c r="M41" s="8">
        <v>35</v>
      </c>
      <c r="N41" s="9">
        <f t="shared" si="2"/>
        <v>0.84803294600000001</v>
      </c>
      <c r="O41" s="18">
        <f t="shared" si="3"/>
        <v>0.15196705399999999</v>
      </c>
      <c r="P41" s="9">
        <f t="shared" si="7"/>
        <v>0.29860903781049369</v>
      </c>
      <c r="Q41" s="9">
        <v>0.4</v>
      </c>
      <c r="R41" s="9">
        <v>0.6</v>
      </c>
      <c r="S41" s="18">
        <f t="shared" si="4"/>
        <v>1.9227174622952224E-2</v>
      </c>
      <c r="T41" s="73">
        <f t="shared" si="8"/>
        <v>0.54676969796334163</v>
      </c>
      <c r="U41" s="73">
        <f t="shared" si="5"/>
        <v>7.559297006370741E-2</v>
      </c>
      <c r="V41" s="12">
        <v>0.4</v>
      </c>
      <c r="AG41" s="16"/>
    </row>
    <row r="42" spans="1:36" x14ac:dyDescent="0.2">
      <c r="A42" s="79"/>
      <c r="B42" s="27">
        <f t="shared" si="6"/>
        <v>36</v>
      </c>
      <c r="C42" s="70">
        <v>10.570729119999999</v>
      </c>
      <c r="D42" s="28">
        <v>4.9745982050000004</v>
      </c>
      <c r="E42" s="29">
        <v>14.149785079999999</v>
      </c>
      <c r="F42" s="30">
        <v>0.49515969900000001</v>
      </c>
      <c r="G42" s="31">
        <v>0.94250070600000002</v>
      </c>
      <c r="H42" s="32">
        <v>0.15667360499999999</v>
      </c>
      <c r="I42" s="33">
        <v>0.58299999999999996</v>
      </c>
      <c r="J42" s="34">
        <v>8.2199999999999995E-2</v>
      </c>
      <c r="K42" s="39">
        <v>0.44584999999999902</v>
      </c>
      <c r="M42" s="8">
        <v>36</v>
      </c>
      <c r="N42" s="9">
        <f t="shared" si="2"/>
        <v>0.84332639500000006</v>
      </c>
      <c r="O42" s="18">
        <f t="shared" si="3"/>
        <v>0.15667360499999994</v>
      </c>
      <c r="P42" s="9">
        <f t="shared" si="7"/>
        <v>0.29260435326746093</v>
      </c>
      <c r="Q42" s="9">
        <v>0.4</v>
      </c>
      <c r="R42" s="9">
        <v>0.6</v>
      </c>
      <c r="S42" s="18">
        <f t="shared" si="4"/>
        <v>1.9227174622952224E-2</v>
      </c>
      <c r="T42" s="73">
        <f t="shared" si="8"/>
        <v>0.55323902559764571</v>
      </c>
      <c r="U42" s="73">
        <f t="shared" si="5"/>
        <v>7.6797614370380587E-2</v>
      </c>
      <c r="V42" s="12">
        <v>0.4</v>
      </c>
      <c r="AG42" s="16"/>
    </row>
    <row r="43" spans="1:36" x14ac:dyDescent="0.2">
      <c r="A43" s="79"/>
      <c r="B43" s="27">
        <f t="shared" si="6"/>
        <v>37</v>
      </c>
      <c r="C43" s="70">
        <v>12.608602919999999</v>
      </c>
      <c r="D43" s="28">
        <v>2.8672323670000002</v>
      </c>
      <c r="E43" s="29">
        <v>3.1829433109999998</v>
      </c>
      <c r="F43" s="30">
        <v>0.43059932400000001</v>
      </c>
      <c r="G43" s="31">
        <v>0.575983103</v>
      </c>
      <c r="H43" s="32">
        <v>0.174040156</v>
      </c>
      <c r="I43" s="33">
        <v>0.61260000000000003</v>
      </c>
      <c r="J43" s="34">
        <v>8.4199999999999997E-2</v>
      </c>
      <c r="K43" s="39">
        <v>0.43658000000000002</v>
      </c>
      <c r="M43" s="8">
        <v>37</v>
      </c>
      <c r="N43" s="9">
        <f t="shared" si="2"/>
        <v>0.825959844</v>
      </c>
      <c r="O43" s="18">
        <f t="shared" si="3"/>
        <v>0.174040156</v>
      </c>
      <c r="P43" s="9">
        <f t="shared" si="7"/>
        <v>0.27120432419811613</v>
      </c>
      <c r="Q43" s="9">
        <v>0.4</v>
      </c>
      <c r="R43" s="9">
        <v>0.6</v>
      </c>
      <c r="S43" s="18">
        <f t="shared" si="4"/>
        <v>1.9227174622952224E-2</v>
      </c>
      <c r="T43" s="73">
        <f t="shared" si="8"/>
        <v>0.57599611869319856</v>
      </c>
      <c r="U43" s="73">
        <f t="shared" si="5"/>
        <v>8.0691053445246047E-2</v>
      </c>
      <c r="V43" s="12">
        <v>0.4</v>
      </c>
      <c r="AG43" s="16"/>
    </row>
    <row r="44" spans="1:36" x14ac:dyDescent="0.2">
      <c r="A44" s="79"/>
      <c r="B44" s="27">
        <f t="shared" si="6"/>
        <v>38</v>
      </c>
      <c r="C44" s="70">
        <v>0.48779439400000002</v>
      </c>
      <c r="D44" s="28">
        <v>3.2935963290000001</v>
      </c>
      <c r="E44" s="29">
        <v>7.5832531059999999</v>
      </c>
      <c r="F44" s="30">
        <v>0.38175843700000001</v>
      </c>
      <c r="G44" s="31">
        <v>0.73653951600000001</v>
      </c>
      <c r="H44" s="32">
        <v>0.21227190900000001</v>
      </c>
      <c r="I44" s="33">
        <v>0.64019999999999999</v>
      </c>
      <c r="J44" s="34">
        <v>7.9399999999999998E-2</v>
      </c>
      <c r="K44" s="39">
        <v>0.385487999999999</v>
      </c>
      <c r="M44" s="8">
        <v>38</v>
      </c>
      <c r="N44" s="9">
        <f t="shared" si="2"/>
        <v>0.78772809099999996</v>
      </c>
      <c r="O44" s="18">
        <f t="shared" si="3"/>
        <v>0.21227190900000004</v>
      </c>
      <c r="P44" s="9">
        <f t="shared" si="7"/>
        <v>0.22812354815028052</v>
      </c>
      <c r="Q44" s="9">
        <v>0.4</v>
      </c>
      <c r="R44" s="9">
        <v>0.6</v>
      </c>
      <c r="S44" s="18">
        <f t="shared" si="4"/>
        <v>1.9227174622952224E-2</v>
      </c>
      <c r="T44" s="73">
        <f t="shared" si="8"/>
        <v>0.62030067290343305</v>
      </c>
      <c r="U44" s="73">
        <f t="shared" si="5"/>
        <v>8.647966984495635E-2</v>
      </c>
      <c r="V44" s="12">
        <v>0.4</v>
      </c>
      <c r="AG44" s="16"/>
    </row>
    <row r="45" spans="1:36" x14ac:dyDescent="0.2">
      <c r="A45" s="79"/>
      <c r="B45" s="27">
        <f t="shared" si="6"/>
        <v>39</v>
      </c>
      <c r="C45" s="70">
        <v>5.1840362119999996</v>
      </c>
      <c r="D45" s="28">
        <v>3.0229519969999998</v>
      </c>
      <c r="E45" s="29">
        <v>14.355046890000001</v>
      </c>
      <c r="F45" s="30">
        <v>0.39018352099999998</v>
      </c>
      <c r="G45" s="31">
        <v>0.71681831600000001</v>
      </c>
      <c r="H45" s="32">
        <v>5.8385073000000003E-2</v>
      </c>
      <c r="I45" s="33">
        <v>0.49259999999999998</v>
      </c>
      <c r="J45" s="34">
        <v>3.8600000000000002E-2</v>
      </c>
      <c r="K45" s="39">
        <v>0.438437999999999</v>
      </c>
      <c r="M45" s="8">
        <v>39</v>
      </c>
      <c r="N45" s="9">
        <f t="shared" si="2"/>
        <v>0.94161492700000005</v>
      </c>
      <c r="O45" s="18">
        <f t="shared" si="3"/>
        <v>5.8385072999999954E-2</v>
      </c>
      <c r="P45" s="9">
        <f t="shared" si="7"/>
        <v>0.43755653392813393</v>
      </c>
      <c r="Q45" s="9">
        <v>0.4</v>
      </c>
      <c r="R45" s="9">
        <v>0.6</v>
      </c>
      <c r="S45" s="18">
        <f t="shared" si="4"/>
        <v>1.9227174622952224E-2</v>
      </c>
      <c r="T45" s="73">
        <f t="shared" si="8"/>
        <v>0.38799023624688717</v>
      </c>
      <c r="U45" s="73">
        <f t="shared" si="5"/>
        <v>3.5893948365883381E-2</v>
      </c>
      <c r="V45" s="12">
        <v>0.4</v>
      </c>
      <c r="AG45" s="16"/>
    </row>
    <row r="46" spans="1:36" x14ac:dyDescent="0.2">
      <c r="A46" s="79"/>
      <c r="B46" s="27">
        <f t="shared" si="6"/>
        <v>40</v>
      </c>
      <c r="C46" s="70">
        <v>0.56271385600000001</v>
      </c>
      <c r="D46" s="28">
        <v>4.1713174180000001</v>
      </c>
      <c r="E46" s="29">
        <v>15.090630730000001</v>
      </c>
      <c r="F46" s="30">
        <v>0.44992019999999999</v>
      </c>
      <c r="G46" s="31">
        <v>0.96681635600000004</v>
      </c>
      <c r="H46" s="32">
        <v>0.14372473599999999</v>
      </c>
      <c r="I46" s="33">
        <v>0.57099999999999995</v>
      </c>
      <c r="J46" s="34">
        <v>7.2999999999999995E-2</v>
      </c>
      <c r="K46" s="39">
        <v>0.428622</v>
      </c>
      <c r="M46" s="8">
        <v>40</v>
      </c>
      <c r="N46" s="9">
        <f t="shared" si="2"/>
        <v>0.85627526399999998</v>
      </c>
      <c r="O46" s="18">
        <f t="shared" si="3"/>
        <v>0.14372473600000002</v>
      </c>
      <c r="P46" s="9">
        <f t="shared" si="7"/>
        <v>0.30933951923930625</v>
      </c>
      <c r="Q46" s="9">
        <v>0.4</v>
      </c>
      <c r="R46" s="9">
        <v>0.6</v>
      </c>
      <c r="S46" s="18">
        <f t="shared" si="4"/>
        <v>1.9227174622952224E-2</v>
      </c>
      <c r="T46" s="73">
        <f t="shared" si="8"/>
        <v>0.53512022149772998</v>
      </c>
      <c r="U46" s="73">
        <f t="shared" si="5"/>
        <v>7.3322524728118316E-2</v>
      </c>
      <c r="V46" s="12">
        <v>0.4</v>
      </c>
      <c r="AG46" s="16"/>
    </row>
    <row r="47" spans="1:36" x14ac:dyDescent="0.2">
      <c r="A47" s="79"/>
      <c r="B47" s="27">
        <f t="shared" si="6"/>
        <v>41</v>
      </c>
      <c r="C47" s="70">
        <v>2.0852355949999999</v>
      </c>
      <c r="D47" s="28">
        <v>2.4765564850000001</v>
      </c>
      <c r="E47" s="29">
        <v>15.78250064</v>
      </c>
      <c r="F47" s="30">
        <v>0.42564222800000001</v>
      </c>
      <c r="G47" s="31">
        <v>0.86571850500000003</v>
      </c>
      <c r="H47" s="32">
        <v>0.20469161899999999</v>
      </c>
      <c r="I47" s="33">
        <v>0.63659999999999894</v>
      </c>
      <c r="J47" s="34">
        <v>8.7400000000000005E-2</v>
      </c>
      <c r="K47" s="39">
        <v>0.43840399999999902</v>
      </c>
      <c r="M47" s="8">
        <v>41</v>
      </c>
      <c r="N47" s="9">
        <f t="shared" si="2"/>
        <v>0.79530838100000001</v>
      </c>
      <c r="O47" s="18">
        <f t="shared" si="3"/>
        <v>0.20469161899999999</v>
      </c>
      <c r="P47" s="9">
        <f t="shared" si="7"/>
        <v>0.23623883538587642</v>
      </c>
      <c r="Q47" s="9">
        <v>0.4</v>
      </c>
      <c r="R47" s="9">
        <v>0.6</v>
      </c>
      <c r="S47" s="18">
        <f t="shared" si="4"/>
        <v>1.9227174622952224E-2</v>
      </c>
      <c r="T47" s="73">
        <f t="shared" si="8"/>
        <v>0.61211727429993312</v>
      </c>
      <c r="U47" s="73">
        <f t="shared" si="5"/>
        <v>8.5612901276107961E-2</v>
      </c>
      <c r="V47" s="12">
        <v>0.4</v>
      </c>
      <c r="AG47" s="16"/>
    </row>
    <row r="48" spans="1:36" x14ac:dyDescent="0.2">
      <c r="A48" s="79"/>
      <c r="B48" s="27">
        <f t="shared" si="6"/>
        <v>42</v>
      </c>
      <c r="C48" s="70">
        <v>10.211603050000001</v>
      </c>
      <c r="D48" s="28">
        <v>3.884908131</v>
      </c>
      <c r="E48" s="29">
        <v>5.8903582129999998</v>
      </c>
      <c r="F48" s="30">
        <v>0.46210907000000001</v>
      </c>
      <c r="G48" s="31">
        <v>0.85936251399999997</v>
      </c>
      <c r="H48" s="32">
        <v>0.248519293</v>
      </c>
      <c r="I48" s="33">
        <v>0.66379999999999995</v>
      </c>
      <c r="J48" s="34">
        <v>0.1222</v>
      </c>
      <c r="K48" s="39">
        <v>0.45041199999999998</v>
      </c>
      <c r="M48" s="8">
        <v>42</v>
      </c>
      <c r="N48" s="9">
        <f t="shared" si="2"/>
        <v>0.75148070700000003</v>
      </c>
      <c r="O48" s="18">
        <f t="shared" si="3"/>
        <v>0.24851929299999997</v>
      </c>
      <c r="P48" s="9">
        <f t="shared" si="7"/>
        <v>0.19208639284139759</v>
      </c>
      <c r="Q48" s="9">
        <v>0.4</v>
      </c>
      <c r="R48" s="9">
        <v>0.6</v>
      </c>
      <c r="S48" s="18">
        <f t="shared" si="4"/>
        <v>1.9227174622952224E-2</v>
      </c>
      <c r="T48" s="73">
        <f t="shared" si="8"/>
        <v>0.65565078170246682</v>
      </c>
      <c r="U48" s="73">
        <f t="shared" si="5"/>
        <v>8.8935304682020794E-2</v>
      </c>
      <c r="V48" s="12">
        <v>0.4</v>
      </c>
      <c r="AG48" s="16"/>
    </row>
    <row r="49" spans="1:33" x14ac:dyDescent="0.2">
      <c r="A49" s="79"/>
      <c r="B49" s="27">
        <f t="shared" si="6"/>
        <v>43</v>
      </c>
      <c r="C49" s="70">
        <v>13.52785937</v>
      </c>
      <c r="D49" s="28">
        <v>4.4494714919999998</v>
      </c>
      <c r="E49" s="29">
        <v>6.1720121419999998</v>
      </c>
      <c r="F49" s="30">
        <v>0.40473236299999998</v>
      </c>
      <c r="G49" s="31">
        <v>0.65956687999999997</v>
      </c>
      <c r="H49" s="32">
        <v>0.23060280799999999</v>
      </c>
      <c r="I49" s="33">
        <v>0.66739999999999999</v>
      </c>
      <c r="J49" s="34">
        <v>8.5800000000000001E-2</v>
      </c>
      <c r="K49" s="39">
        <v>0.40781799999999901</v>
      </c>
      <c r="M49" s="8">
        <v>43</v>
      </c>
      <c r="N49" s="9">
        <f t="shared" si="2"/>
        <v>0.76939719200000001</v>
      </c>
      <c r="O49" s="18">
        <f t="shared" si="3"/>
        <v>0.23060280799999999</v>
      </c>
      <c r="P49" s="9">
        <f t="shared" si="7"/>
        <v>0.20933708926464825</v>
      </c>
      <c r="Q49" s="9">
        <v>0.4</v>
      </c>
      <c r="R49" s="9">
        <v>0.6</v>
      </c>
      <c r="S49" s="18">
        <f t="shared" si="4"/>
        <v>1.9227174622952224E-2</v>
      </c>
      <c r="T49" s="73">
        <f t="shared" si="8"/>
        <v>0.63893663133832634</v>
      </c>
      <c r="U49" s="73">
        <f t="shared" si="5"/>
        <v>8.8054657355956911E-2</v>
      </c>
      <c r="V49" s="12">
        <v>0.4</v>
      </c>
      <c r="AG49" s="16"/>
    </row>
    <row r="50" spans="1:33" x14ac:dyDescent="0.2">
      <c r="A50" s="79"/>
      <c r="B50" s="27">
        <f t="shared" si="6"/>
        <v>44</v>
      </c>
      <c r="C50" s="70">
        <v>7.2142308929999999</v>
      </c>
      <c r="D50" s="28">
        <v>5</v>
      </c>
      <c r="E50" s="29">
        <v>7.1259724169999998</v>
      </c>
      <c r="F50" s="30">
        <v>0.35448735799999997</v>
      </c>
      <c r="G50" s="31">
        <v>0.77664730199999998</v>
      </c>
      <c r="H50" s="32">
        <v>0.14798984400000001</v>
      </c>
      <c r="I50" s="33">
        <v>0.593799999999999</v>
      </c>
      <c r="J50" s="34">
        <v>6.4600000000000005E-2</v>
      </c>
      <c r="K50" s="39">
        <v>0.39312799999999998</v>
      </c>
      <c r="M50" s="8">
        <v>44</v>
      </c>
      <c r="N50" s="9">
        <f t="shared" si="2"/>
        <v>0.85201015599999996</v>
      </c>
      <c r="O50" s="18">
        <f t="shared" si="3"/>
        <v>0.14798984400000004</v>
      </c>
      <c r="P50" s="9">
        <f t="shared" si="7"/>
        <v>0.30375254029520637</v>
      </c>
      <c r="Q50" s="9">
        <v>0.4</v>
      </c>
      <c r="R50" s="9">
        <v>0.6</v>
      </c>
      <c r="S50" s="18">
        <f t="shared" si="4"/>
        <v>1.9227174622952224E-2</v>
      </c>
      <c r="T50" s="73">
        <f t="shared" si="8"/>
        <v>0.54119975075768501</v>
      </c>
      <c r="U50" s="73">
        <f t="shared" si="5"/>
        <v>7.4523295894755967E-2</v>
      </c>
      <c r="V50" s="12">
        <v>0.4</v>
      </c>
      <c r="AG50" s="16"/>
    </row>
    <row r="51" spans="1:33" x14ac:dyDescent="0.2">
      <c r="A51" s="79"/>
      <c r="B51" s="27">
        <f t="shared" si="6"/>
        <v>45</v>
      </c>
      <c r="C51" s="70">
        <v>0.99425414999999995</v>
      </c>
      <c r="D51" s="28">
        <v>4.943811986</v>
      </c>
      <c r="E51" s="29">
        <v>17.177037339999998</v>
      </c>
      <c r="F51" s="30">
        <v>0.40091463900000002</v>
      </c>
      <c r="G51" s="31">
        <v>0.64922456799999995</v>
      </c>
      <c r="H51" s="32">
        <v>8.2393467999999997E-2</v>
      </c>
      <c r="I51" s="33">
        <v>0.53580000000000005</v>
      </c>
      <c r="J51" s="34">
        <v>4.3400000000000001E-2</v>
      </c>
      <c r="K51" s="39">
        <v>0.41259199999999902</v>
      </c>
      <c r="M51" s="8">
        <v>45</v>
      </c>
      <c r="N51" s="9">
        <f t="shared" si="2"/>
        <v>0.91760653199999997</v>
      </c>
      <c r="O51" s="18">
        <f t="shared" si="3"/>
        <v>8.2393468000000025E-2</v>
      </c>
      <c r="P51" s="9">
        <f t="shared" si="7"/>
        <v>0.39819216854316941</v>
      </c>
      <c r="Q51" s="9">
        <v>0.4</v>
      </c>
      <c r="R51" s="9">
        <v>0.6</v>
      </c>
      <c r="S51" s="18">
        <f t="shared" si="4"/>
        <v>1.9227174622952224E-2</v>
      </c>
      <c r="T51" s="73">
        <f t="shared" si="8"/>
        <v>0.4346162651535429</v>
      </c>
      <c r="U51" s="73">
        <f t="shared" si="5"/>
        <v>4.9247274868786869E-2</v>
      </c>
      <c r="V51" s="12">
        <v>0.4</v>
      </c>
      <c r="AG51" s="16"/>
    </row>
    <row r="52" spans="1:33" x14ac:dyDescent="0.2">
      <c r="A52" s="79"/>
      <c r="B52" s="27">
        <f t="shared" si="6"/>
        <v>46</v>
      </c>
      <c r="C52" s="70">
        <v>11.44009681</v>
      </c>
      <c r="D52" s="28">
        <v>3.753905305</v>
      </c>
      <c r="E52" s="29">
        <v>10.094938389999999</v>
      </c>
      <c r="F52" s="30">
        <v>0.39835311299999998</v>
      </c>
      <c r="G52" s="31">
        <v>0.86994965000000002</v>
      </c>
      <c r="H52" s="32">
        <v>0.100303166</v>
      </c>
      <c r="I52" s="33">
        <v>0.52100000000000002</v>
      </c>
      <c r="J52" s="34">
        <v>5.7799999999999997E-2</v>
      </c>
      <c r="K52" s="39">
        <v>0.43873600000000001</v>
      </c>
      <c r="M52" s="8">
        <v>46</v>
      </c>
      <c r="N52" s="9">
        <f t="shared" si="2"/>
        <v>0.899696834</v>
      </c>
      <c r="O52" s="18">
        <f t="shared" si="3"/>
        <v>0.100303166</v>
      </c>
      <c r="P52" s="9">
        <f t="shared" si="7"/>
        <v>0.37055067085633853</v>
      </c>
      <c r="Q52" s="9">
        <v>0.4</v>
      </c>
      <c r="R52" s="9">
        <v>0.6</v>
      </c>
      <c r="S52" s="18">
        <f t="shared" si="4"/>
        <v>1.9227174622952224E-2</v>
      </c>
      <c r="T52" s="73">
        <f t="shared" si="8"/>
        <v>0.46661673459397618</v>
      </c>
      <c r="U52" s="73">
        <f t="shared" si="5"/>
        <v>5.7684726299734639E-2</v>
      </c>
      <c r="V52" s="12">
        <v>0.4</v>
      </c>
      <c r="AG52" s="16"/>
    </row>
    <row r="53" spans="1:33" x14ac:dyDescent="0.2">
      <c r="A53" s="79"/>
      <c r="B53" s="27">
        <f t="shared" si="6"/>
        <v>47</v>
      </c>
      <c r="C53" s="70">
        <v>9.1445554970000007</v>
      </c>
      <c r="D53" s="28">
        <v>3.8074022420000002</v>
      </c>
      <c r="E53" s="29">
        <v>9.8794871240000006</v>
      </c>
      <c r="F53" s="30">
        <v>0.35160618700000001</v>
      </c>
      <c r="G53" s="31">
        <v>0.50518776300000001</v>
      </c>
      <c r="H53" s="32">
        <v>0.22779228900000001</v>
      </c>
      <c r="I53" s="33">
        <v>0.67820000000000003</v>
      </c>
      <c r="J53" s="34">
        <v>6.7400000000000002E-2</v>
      </c>
      <c r="K53" s="39">
        <v>0.377776</v>
      </c>
      <c r="M53" s="8">
        <v>47</v>
      </c>
      <c r="N53" s="9">
        <f t="shared" si="2"/>
        <v>0.77220771099999996</v>
      </c>
      <c r="O53" s="18">
        <f t="shared" si="3"/>
        <v>0.22779228900000004</v>
      </c>
      <c r="P53" s="9">
        <f t="shared" si="7"/>
        <v>0.2121417228181752</v>
      </c>
      <c r="Q53" s="9">
        <v>0.4</v>
      </c>
      <c r="R53" s="9">
        <v>0.6</v>
      </c>
      <c r="S53" s="18">
        <f t="shared" si="4"/>
        <v>1.9227174622952224E-2</v>
      </c>
      <c r="T53" s="73">
        <f t="shared" si="8"/>
        <v>0.63618252581498047</v>
      </c>
      <c r="U53" s="73">
        <f t="shared" si="5"/>
        <v>8.7859102718308504E-2</v>
      </c>
      <c r="V53" s="12">
        <v>0.4</v>
      </c>
      <c r="AG53" s="16"/>
    </row>
    <row r="54" spans="1:33" x14ac:dyDescent="0.2">
      <c r="A54" s="79"/>
      <c r="B54" s="27">
        <f t="shared" si="6"/>
        <v>48</v>
      </c>
      <c r="C54" s="70">
        <v>4.149747434</v>
      </c>
      <c r="D54" s="28">
        <v>4.5109791650000002</v>
      </c>
      <c r="E54" s="29">
        <v>14.55564583</v>
      </c>
      <c r="F54" s="30">
        <v>0.43740675299999998</v>
      </c>
      <c r="G54" s="31">
        <v>0.51405537000000001</v>
      </c>
      <c r="H54" s="32">
        <v>0.123984622</v>
      </c>
      <c r="I54" s="33">
        <v>0.62419999999999998</v>
      </c>
      <c r="J54" s="34">
        <v>5.3399999999999899E-2</v>
      </c>
      <c r="K54" s="39">
        <v>0.44024400000000002</v>
      </c>
      <c r="M54" s="8">
        <v>48</v>
      </c>
      <c r="N54" s="9">
        <f t="shared" si="2"/>
        <v>0.87601537799999996</v>
      </c>
      <c r="O54" s="18">
        <f t="shared" si="3"/>
        <v>0.12398462200000004</v>
      </c>
      <c r="P54" s="9">
        <f t="shared" si="7"/>
        <v>0.33617415116724247</v>
      </c>
      <c r="Q54" s="9">
        <v>0.4</v>
      </c>
      <c r="R54" s="9">
        <v>0.6</v>
      </c>
      <c r="S54" s="18">
        <f t="shared" si="4"/>
        <v>1.9227174622952224E-2</v>
      </c>
      <c r="T54" s="73">
        <f t="shared" si="8"/>
        <v>0.50550627389139902</v>
      </c>
      <c r="U54" s="73">
        <f t="shared" si="5"/>
        <v>6.7010800233932605E-2</v>
      </c>
      <c r="V54" s="12">
        <v>0.4</v>
      </c>
      <c r="AG54" s="16"/>
    </row>
    <row r="55" spans="1:33" x14ac:dyDescent="0.2">
      <c r="A55" s="79"/>
      <c r="B55" s="27">
        <f t="shared" si="6"/>
        <v>49</v>
      </c>
      <c r="C55" s="70">
        <v>3.965479948</v>
      </c>
      <c r="D55" s="28">
        <v>2.071918696</v>
      </c>
      <c r="E55" s="29">
        <v>17.416964979999999</v>
      </c>
      <c r="F55" s="30">
        <v>0.45297041700000001</v>
      </c>
      <c r="G55" s="31">
        <v>0.93708050799999998</v>
      </c>
      <c r="H55" s="32">
        <v>0.226821727</v>
      </c>
      <c r="I55" s="33">
        <v>0.64219999999999999</v>
      </c>
      <c r="J55" s="34">
        <v>9.0200000000000002E-2</v>
      </c>
      <c r="K55" s="39">
        <v>0.38385199999999903</v>
      </c>
      <c r="M55" s="8">
        <v>49</v>
      </c>
      <c r="N55" s="9">
        <f t="shared" si="2"/>
        <v>0.77317827299999997</v>
      </c>
      <c r="O55" s="18">
        <f t="shared" si="3"/>
        <v>0.22682172700000003</v>
      </c>
      <c r="P55" s="9">
        <f t="shared" si="7"/>
        <v>0.21311655813498387</v>
      </c>
      <c r="Q55" s="9">
        <v>0.4</v>
      </c>
      <c r="R55" s="9">
        <v>0.6</v>
      </c>
      <c r="S55" s="18">
        <f t="shared" si="4"/>
        <v>1.9227174622952224E-2</v>
      </c>
      <c r="T55" s="73">
        <f t="shared" si="8"/>
        <v>0.6352229076334891</v>
      </c>
      <c r="U55" s="73">
        <f t="shared" si="5"/>
        <v>8.7787808458779162E-2</v>
      </c>
      <c r="V55" s="12">
        <v>0.4</v>
      </c>
      <c r="AG55" s="16"/>
    </row>
    <row r="56" spans="1:33" x14ac:dyDescent="0.2">
      <c r="A56" s="79"/>
      <c r="B56" s="27">
        <f t="shared" si="6"/>
        <v>50</v>
      </c>
      <c r="C56" s="70">
        <v>6.5213368450000004</v>
      </c>
      <c r="D56" s="28">
        <v>3.5932616140000002</v>
      </c>
      <c r="E56" s="29">
        <v>14.03178247</v>
      </c>
      <c r="F56" s="30">
        <v>0.40868235800000002</v>
      </c>
      <c r="G56" s="31">
        <v>0.54604091799999999</v>
      </c>
      <c r="H56" s="32">
        <v>0.24981387599999999</v>
      </c>
      <c r="I56" s="33">
        <v>0.70539999999999903</v>
      </c>
      <c r="J56" s="34">
        <v>5.9799999999999999E-2</v>
      </c>
      <c r="K56" s="39">
        <v>0.41133199999999998</v>
      </c>
      <c r="M56" s="8">
        <v>50</v>
      </c>
      <c r="N56" s="9">
        <f t="shared" si="2"/>
        <v>0.75018612400000007</v>
      </c>
      <c r="O56" s="18">
        <f t="shared" si="3"/>
        <v>0.24981387599999993</v>
      </c>
      <c r="P56" s="9">
        <f t="shared" si="7"/>
        <v>0.19088132909355135</v>
      </c>
      <c r="Q56" s="9">
        <v>0.4</v>
      </c>
      <c r="R56" s="9">
        <v>0.6</v>
      </c>
      <c r="S56" s="18">
        <f t="shared" si="4"/>
        <v>1.9227174622952224E-2</v>
      </c>
      <c r="T56" s="73">
        <f t="shared" si="8"/>
        <v>0.65680347558334029</v>
      </c>
      <c r="U56" s="73">
        <f t="shared" si="5"/>
        <v>8.8975418354228841E-2</v>
      </c>
      <c r="V56" s="12">
        <v>0.4</v>
      </c>
      <c r="AG56" s="16"/>
    </row>
    <row r="57" spans="1:33" x14ac:dyDescent="0.2">
      <c r="A57" s="79"/>
      <c r="B57" s="27">
        <f t="shared" si="6"/>
        <v>51</v>
      </c>
      <c r="C57" s="70">
        <v>16.732522209999999</v>
      </c>
      <c r="D57" s="28">
        <v>3.2259974100000002</v>
      </c>
      <c r="E57" s="29">
        <v>3.8563988359999999</v>
      </c>
      <c r="F57" s="30">
        <v>0.48225305899999998</v>
      </c>
      <c r="G57" s="31">
        <v>0.95857306099999995</v>
      </c>
      <c r="H57" s="32">
        <v>0.19540648799999999</v>
      </c>
      <c r="I57" s="33">
        <v>0.60499999999999898</v>
      </c>
      <c r="J57" s="34">
        <v>0.11899999999999999</v>
      </c>
      <c r="K57" s="39">
        <v>0.47721799999999998</v>
      </c>
      <c r="M57" s="8">
        <v>51</v>
      </c>
      <c r="N57" s="9">
        <f t="shared" si="2"/>
        <v>0.80459351200000007</v>
      </c>
      <c r="O57" s="18">
        <f t="shared" si="3"/>
        <v>0.19540648799999993</v>
      </c>
      <c r="P57" s="9">
        <f t="shared" si="7"/>
        <v>0.24646248499910306</v>
      </c>
      <c r="Q57" s="9">
        <v>0.4</v>
      </c>
      <c r="R57" s="9">
        <v>0.6</v>
      </c>
      <c r="S57" s="18">
        <f t="shared" si="4"/>
        <v>1.9227174622952224E-2</v>
      </c>
      <c r="T57" s="73">
        <f t="shared" si="8"/>
        <v>0.60169788361832444</v>
      </c>
      <c r="U57" s="73">
        <f t="shared" si="5"/>
        <v>8.4368624812752702E-2</v>
      </c>
      <c r="V57" s="12">
        <v>0.4</v>
      </c>
      <c r="AG57" s="16"/>
    </row>
    <row r="58" spans="1:33" x14ac:dyDescent="0.2">
      <c r="A58" s="79"/>
      <c r="B58" s="27">
        <f t="shared" si="6"/>
        <v>52</v>
      </c>
      <c r="C58" s="70">
        <v>19.273337399999999</v>
      </c>
      <c r="D58" s="28">
        <v>2.4337270790000001</v>
      </c>
      <c r="E58" s="29">
        <v>14.40635691</v>
      </c>
      <c r="F58" s="30">
        <v>0.47498396300000001</v>
      </c>
      <c r="G58" s="31">
        <v>0.79217869699999999</v>
      </c>
      <c r="H58" s="32">
        <v>0.23278388699999999</v>
      </c>
      <c r="I58" s="33">
        <v>0.66539999999999999</v>
      </c>
      <c r="J58" s="34">
        <v>0.1046</v>
      </c>
      <c r="K58" s="39">
        <v>0.47586199999999901</v>
      </c>
      <c r="M58" s="8">
        <v>52</v>
      </c>
      <c r="N58" s="9">
        <f t="shared" si="2"/>
        <v>0.76721611300000003</v>
      </c>
      <c r="O58" s="18">
        <f t="shared" si="3"/>
        <v>0.23278388699999997</v>
      </c>
      <c r="P58" s="9">
        <f t="shared" si="7"/>
        <v>0.20717920536984089</v>
      </c>
      <c r="Q58" s="9">
        <v>0.4</v>
      </c>
      <c r="R58" s="9">
        <v>0.6</v>
      </c>
      <c r="S58" s="18">
        <f t="shared" si="4"/>
        <v>1.9227174622952224E-2</v>
      </c>
      <c r="T58" s="73">
        <f t="shared" si="8"/>
        <v>0.641048775361722</v>
      </c>
      <c r="U58" s="73">
        <f t="shared" si="5"/>
        <v>8.8195372857181764E-2</v>
      </c>
      <c r="V58" s="12">
        <v>0.4</v>
      </c>
      <c r="AG58" s="16"/>
    </row>
    <row r="59" spans="1:33" x14ac:dyDescent="0.2">
      <c r="A59" s="79"/>
      <c r="B59" s="27">
        <f t="shared" si="6"/>
        <v>53</v>
      </c>
      <c r="C59" s="70">
        <v>8.1213254970000008</v>
      </c>
      <c r="D59" s="28">
        <v>3.4182643929999998</v>
      </c>
      <c r="E59" s="29">
        <v>18.68379582</v>
      </c>
      <c r="F59" s="30">
        <v>0.39897973799999997</v>
      </c>
      <c r="G59" s="31">
        <v>0.95074254400000002</v>
      </c>
      <c r="H59" s="32">
        <v>0.241459544</v>
      </c>
      <c r="I59" s="33">
        <v>0.64339999999999997</v>
      </c>
      <c r="J59" s="34">
        <v>0.10539999999999999</v>
      </c>
      <c r="K59" s="39">
        <v>0.379274</v>
      </c>
      <c r="M59" s="8">
        <v>53</v>
      </c>
      <c r="N59" s="9">
        <f t="shared" si="2"/>
        <v>0.75854045599999997</v>
      </c>
      <c r="O59" s="18">
        <f t="shared" si="3"/>
        <v>0.24145954400000003</v>
      </c>
      <c r="P59" s="9">
        <f t="shared" si="7"/>
        <v>0.19875539866585773</v>
      </c>
      <c r="Q59" s="9">
        <v>0.4</v>
      </c>
      <c r="R59" s="9">
        <v>0.6</v>
      </c>
      <c r="S59" s="18">
        <f t="shared" si="4"/>
        <v>1.9227174622952224E-2</v>
      </c>
      <c r="T59" s="73">
        <f t="shared" si="8"/>
        <v>0.64923598926353854</v>
      </c>
      <c r="U59" s="73">
        <f t="shared" si="5"/>
        <v>8.8661925990657448E-2</v>
      </c>
      <c r="V59" s="12">
        <v>0.4</v>
      </c>
      <c r="AG59" s="16"/>
    </row>
    <row r="60" spans="1:33" x14ac:dyDescent="0.2">
      <c r="A60" s="79"/>
      <c r="B60" s="27">
        <f t="shared" si="6"/>
        <v>54</v>
      </c>
      <c r="C60" s="70">
        <v>6.9222193020000002</v>
      </c>
      <c r="D60" s="28">
        <v>2.7609414480000001</v>
      </c>
      <c r="E60" s="29">
        <v>16.906769659999998</v>
      </c>
      <c r="F60" s="30">
        <v>0.456156277</v>
      </c>
      <c r="G60" s="31">
        <v>0.66654255699999998</v>
      </c>
      <c r="H60" s="32">
        <v>0.15938538799999999</v>
      </c>
      <c r="I60" s="33">
        <v>0.64659999999999995</v>
      </c>
      <c r="J60" s="34">
        <v>6.9800000000000001E-2</v>
      </c>
      <c r="K60" s="39">
        <v>0.46126600000000001</v>
      </c>
      <c r="M60" s="8">
        <v>54</v>
      </c>
      <c r="N60" s="9">
        <f t="shared" si="2"/>
        <v>0.84061461199999998</v>
      </c>
      <c r="O60" s="18">
        <f t="shared" si="3"/>
        <v>0.15938538800000002</v>
      </c>
      <c r="P60" s="9">
        <f t="shared" si="7"/>
        <v>0.28918470179004246</v>
      </c>
      <c r="Q60" s="9">
        <v>0.4</v>
      </c>
      <c r="R60" s="9">
        <v>0.6</v>
      </c>
      <c r="S60" s="18">
        <f t="shared" si="4"/>
        <v>1.9227174622952224E-2</v>
      </c>
      <c r="T60" s="73">
        <f t="shared" si="8"/>
        <v>0.55690711410842786</v>
      </c>
      <c r="U60" s="73">
        <f t="shared" si="5"/>
        <v>7.7462097485680836E-2</v>
      </c>
      <c r="V60" s="12">
        <v>0.4</v>
      </c>
      <c r="AG60" s="16"/>
    </row>
    <row r="61" spans="1:33" x14ac:dyDescent="0.2">
      <c r="A61" s="79"/>
      <c r="B61" s="27">
        <f t="shared" si="6"/>
        <v>55</v>
      </c>
      <c r="C61" s="70">
        <v>14.51647517</v>
      </c>
      <c r="D61" s="28">
        <v>2.5725462170000002</v>
      </c>
      <c r="E61" s="29">
        <v>10.46214865</v>
      </c>
      <c r="F61" s="30">
        <v>0.45182853000000001</v>
      </c>
      <c r="G61" s="31">
        <v>0.71376804699999996</v>
      </c>
      <c r="H61" s="32">
        <v>0.17021325000000001</v>
      </c>
      <c r="I61" s="33">
        <v>0.61299999999999999</v>
      </c>
      <c r="J61" s="34">
        <v>8.3400000000000002E-2</v>
      </c>
      <c r="K61" s="39">
        <v>0.44871</v>
      </c>
      <c r="M61" s="8">
        <v>55</v>
      </c>
      <c r="N61" s="9">
        <f t="shared" si="2"/>
        <v>0.82978675000000002</v>
      </c>
      <c r="O61" s="18">
        <f t="shared" si="3"/>
        <v>0.17021324999999998</v>
      </c>
      <c r="P61" s="9">
        <f t="shared" si="7"/>
        <v>0.27581902044942264</v>
      </c>
      <c r="Q61" s="9">
        <v>0.4</v>
      </c>
      <c r="R61" s="9">
        <v>0.6</v>
      </c>
      <c r="S61" s="18">
        <f t="shared" si="4"/>
        <v>1.9227174622952224E-2</v>
      </c>
      <c r="T61" s="73">
        <f t="shared" si="8"/>
        <v>0.57112903143309013</v>
      </c>
      <c r="U61" s="73">
        <f t="shared" si="5"/>
        <v>7.9905556606649802E-2</v>
      </c>
      <c r="V61" s="12">
        <v>0.4</v>
      </c>
      <c r="AG61" s="16"/>
    </row>
    <row r="62" spans="1:33" x14ac:dyDescent="0.2">
      <c r="A62" s="79"/>
      <c r="B62" s="27">
        <f t="shared" si="6"/>
        <v>56</v>
      </c>
      <c r="C62" s="70">
        <v>18.430695650000001</v>
      </c>
      <c r="D62" s="28">
        <v>2.3027203530000002</v>
      </c>
      <c r="E62" s="29">
        <v>19.043730780000001</v>
      </c>
      <c r="F62" s="30">
        <v>0.36212347099999997</v>
      </c>
      <c r="G62" s="31">
        <v>0.67563242999999995</v>
      </c>
      <c r="H62" s="32">
        <v>0.21134097099999999</v>
      </c>
      <c r="I62" s="33">
        <v>0.68379999999999996</v>
      </c>
      <c r="J62" s="34">
        <v>6.5799999999999997E-2</v>
      </c>
      <c r="K62" s="39">
        <v>0.39340199999999997</v>
      </c>
      <c r="M62" s="8">
        <v>56</v>
      </c>
      <c r="N62" s="9">
        <f t="shared" ref="N62:N125" si="9">1-H62</f>
        <v>0.78865902899999996</v>
      </c>
      <c r="O62" s="18">
        <f t="shared" ref="O62:O66" si="10">1-N62</f>
        <v>0.21134097100000004</v>
      </c>
      <c r="P62" s="9">
        <f t="shared" ref="P62:P66" si="11">$Y$7*$Y$8*($Y$9^2)/18/$Y$10*(N62^3.65)</f>
        <v>0.22910911791747349</v>
      </c>
      <c r="Q62" s="9">
        <v>0.4</v>
      </c>
      <c r="R62" s="9">
        <v>0.6</v>
      </c>
      <c r="S62" s="18">
        <f t="shared" ref="S62:S66" si="12">$Y$7*$Y$8*($Y$9^2)/18/$Y$10*(Q62^3.65)</f>
        <v>1.9227174622952224E-2</v>
      </c>
      <c r="T62" s="73">
        <f t="shared" ref="T62:T67" si="13">$Y$11-$Y$12*(N62*P62)</f>
        <v>0.61931102552815886</v>
      </c>
      <c r="U62" s="73">
        <f t="shared" ref="U62:U67" si="14">-$Y$12*(R62*Q62*S62 - O62*N62*P62)/(R62-O62)</f>
        <v>8.6380243090569242E-2</v>
      </c>
      <c r="V62" s="12">
        <v>0.4</v>
      </c>
    </row>
    <row r="63" spans="1:33" x14ac:dyDescent="0.2">
      <c r="A63" s="79"/>
      <c r="B63" s="27">
        <f t="shared" si="6"/>
        <v>57</v>
      </c>
      <c r="C63" s="70">
        <v>5.4790535829999998</v>
      </c>
      <c r="D63" s="28">
        <v>4.7474083929999997</v>
      </c>
      <c r="E63" s="29">
        <v>16.448979399999999</v>
      </c>
      <c r="F63" s="30">
        <v>0.37053231800000003</v>
      </c>
      <c r="G63" s="31">
        <v>0.56703983199999997</v>
      </c>
      <c r="H63" s="32">
        <v>0.19364025900000001</v>
      </c>
      <c r="I63" s="33">
        <v>0.67100000000000004</v>
      </c>
      <c r="J63" s="34">
        <v>6.4199999999999993E-2</v>
      </c>
      <c r="K63" s="39">
        <v>0.39189600000000002</v>
      </c>
      <c r="M63" s="8">
        <v>57</v>
      </c>
      <c r="N63" s="9">
        <f t="shared" si="9"/>
        <v>0.80635974099999996</v>
      </c>
      <c r="O63" s="18">
        <f t="shared" si="10"/>
        <v>0.19364025900000004</v>
      </c>
      <c r="P63" s="9">
        <f t="shared" si="11"/>
        <v>0.24844299507394846</v>
      </c>
      <c r="Q63" s="9">
        <v>0.4</v>
      </c>
      <c r="R63" s="9">
        <v>0.6</v>
      </c>
      <c r="S63" s="18">
        <f t="shared" si="12"/>
        <v>1.9227174622952224E-2</v>
      </c>
      <c r="T63" s="73">
        <f t="shared" si="13"/>
        <v>0.5996655708389067</v>
      </c>
      <c r="U63" s="73">
        <f t="shared" si="14"/>
        <v>8.4108452170370759E-2</v>
      </c>
      <c r="V63" s="12">
        <v>0.4</v>
      </c>
    </row>
    <row r="64" spans="1:33" x14ac:dyDescent="0.2">
      <c r="A64" s="79"/>
      <c r="B64" s="27">
        <f t="shared" si="6"/>
        <v>58</v>
      </c>
      <c r="C64" s="70">
        <v>15.24148284</v>
      </c>
      <c r="D64" s="28">
        <v>2.5968067050000001</v>
      </c>
      <c r="E64" s="29">
        <v>15.169664340000001</v>
      </c>
      <c r="F64" s="30">
        <v>0.41562579900000002</v>
      </c>
      <c r="G64" s="31">
        <v>0.68743039399999994</v>
      </c>
      <c r="H64" s="32">
        <v>0.11190565299999999</v>
      </c>
      <c r="I64" s="33">
        <v>0.56540000000000001</v>
      </c>
      <c r="J64" s="34">
        <v>6.0600000000000001E-2</v>
      </c>
      <c r="K64" s="39">
        <v>0.43563999999999897</v>
      </c>
      <c r="M64" s="8">
        <v>58</v>
      </c>
      <c r="N64" s="9">
        <f t="shared" si="9"/>
        <v>0.88809434700000001</v>
      </c>
      <c r="O64" s="18">
        <f t="shared" si="10"/>
        <v>0.11190565299999999</v>
      </c>
      <c r="P64" s="9">
        <f t="shared" si="11"/>
        <v>0.35340463239170039</v>
      </c>
      <c r="Q64" s="9">
        <v>0.4</v>
      </c>
      <c r="R64" s="9">
        <v>0.6</v>
      </c>
      <c r="S64" s="18">
        <f t="shared" si="12"/>
        <v>1.9227174622952224E-2</v>
      </c>
      <c r="T64" s="73">
        <f t="shared" si="13"/>
        <v>0.48614334376931784</v>
      </c>
      <c r="U64" s="73">
        <f t="shared" si="14"/>
        <v>6.2503924378338432E-2</v>
      </c>
      <c r="V64" s="12">
        <v>0.4</v>
      </c>
    </row>
    <row r="65" spans="1:22" x14ac:dyDescent="0.2">
      <c r="A65" s="79"/>
      <c r="B65" s="27">
        <f t="shared" si="6"/>
        <v>59</v>
      </c>
      <c r="C65" s="70">
        <v>9.6537946550000004</v>
      </c>
      <c r="D65" s="28">
        <v>2.0000728950000002</v>
      </c>
      <c r="E65" s="29">
        <v>12.13354135</v>
      </c>
      <c r="F65" s="30">
        <v>0.428674047</v>
      </c>
      <c r="G65" s="31">
        <v>0.78646185199999996</v>
      </c>
      <c r="H65" s="32">
        <v>7.0368864000000003E-2</v>
      </c>
      <c r="I65" s="33">
        <v>0.51579999999999904</v>
      </c>
      <c r="J65" s="34">
        <v>4.6599999999999898E-2</v>
      </c>
      <c r="K65" s="39">
        <v>0.45629199999999998</v>
      </c>
      <c r="M65" s="8">
        <v>59</v>
      </c>
      <c r="N65" s="9">
        <f t="shared" si="9"/>
        <v>0.92963113600000002</v>
      </c>
      <c r="O65" s="18">
        <f t="shared" si="10"/>
        <v>7.0368863999999975E-2</v>
      </c>
      <c r="P65" s="9">
        <f t="shared" si="11"/>
        <v>0.41757108221429756</v>
      </c>
      <c r="Q65" s="9">
        <v>0.4</v>
      </c>
      <c r="R65" s="9">
        <v>0.6</v>
      </c>
      <c r="S65" s="18">
        <f t="shared" si="12"/>
        <v>1.9227174622952224E-2</v>
      </c>
      <c r="T65" s="73">
        <f t="shared" si="13"/>
        <v>0.41181292048037321</v>
      </c>
      <c r="U65" s="73">
        <f t="shared" si="14"/>
        <v>4.2863344604734989E-2</v>
      </c>
      <c r="V65" s="12">
        <v>0.4</v>
      </c>
    </row>
    <row r="66" spans="1:22" x14ac:dyDescent="0.2">
      <c r="A66" s="79"/>
      <c r="B66" s="27">
        <f t="shared" si="6"/>
        <v>60</v>
      </c>
      <c r="C66" s="70">
        <v>13.335930100000001</v>
      </c>
      <c r="D66" s="28">
        <v>2.3986296710000001</v>
      </c>
      <c r="E66" s="29">
        <v>17.108164559999999</v>
      </c>
      <c r="F66" s="30">
        <v>0.38099153200000002</v>
      </c>
      <c r="G66" s="31">
        <v>0.96512591199999997</v>
      </c>
      <c r="H66" s="32">
        <v>6.2726290000000004E-2</v>
      </c>
      <c r="I66" s="33">
        <v>0.54139999999999999</v>
      </c>
      <c r="J66" s="34">
        <v>3.9E-2</v>
      </c>
      <c r="K66" s="39">
        <v>0.45425599999999999</v>
      </c>
      <c r="M66" s="8">
        <v>60</v>
      </c>
      <c r="N66" s="9">
        <f t="shared" si="9"/>
        <v>0.93727371000000004</v>
      </c>
      <c r="O66" s="18">
        <f t="shared" si="10"/>
        <v>6.2726289999999962E-2</v>
      </c>
      <c r="P66" s="9">
        <f t="shared" si="11"/>
        <v>0.43023822364794817</v>
      </c>
      <c r="Q66" s="9">
        <v>0.4</v>
      </c>
      <c r="R66" s="9">
        <v>0.6</v>
      </c>
      <c r="S66" s="18">
        <f t="shared" si="12"/>
        <v>1.9227174622952224E-2</v>
      </c>
      <c r="T66" s="73">
        <f t="shared" si="13"/>
        <v>0.39674902393767791</v>
      </c>
      <c r="U66" s="73">
        <f t="shared" si="14"/>
        <v>3.8490466540340725E-2</v>
      </c>
      <c r="V66" s="12">
        <v>0.4</v>
      </c>
    </row>
    <row r="67" spans="1:22" x14ac:dyDescent="0.2">
      <c r="A67" s="80"/>
      <c r="B67" s="27">
        <f t="shared" si="6"/>
        <v>61</v>
      </c>
      <c r="C67" s="70">
        <v>13.245609160000001</v>
      </c>
      <c r="D67" s="28">
        <v>3.5252415519999998</v>
      </c>
      <c r="E67" s="29">
        <v>14.88275168</v>
      </c>
      <c r="F67" s="30">
        <v>0.44623692599999998</v>
      </c>
      <c r="G67" s="31">
        <v>0.65214041199999995</v>
      </c>
      <c r="H67" s="32">
        <v>0.19949514300000001</v>
      </c>
      <c r="I67" s="33">
        <v>0.67579999999999996</v>
      </c>
      <c r="J67" s="34">
        <v>7.6600000000000001E-2</v>
      </c>
      <c r="K67" s="39">
        <v>0.44918799999999998</v>
      </c>
      <c r="M67" s="8">
        <v>61</v>
      </c>
      <c r="N67" s="9">
        <f t="shared" si="9"/>
        <v>0.80050485699999996</v>
      </c>
      <c r="O67" s="18">
        <f t="shared" ref="O67:O126" si="15">1-N67</f>
        <v>0.19949514300000004</v>
      </c>
      <c r="P67" s="9">
        <f t="shared" ref="P67:P126" si="16">$Y$7*$Y$8*($Y$9^2)/18/$Y$10*(N67^3.65)</f>
        <v>0.2419217957631993</v>
      </c>
      <c r="Q67" s="9">
        <v>0.4</v>
      </c>
      <c r="R67" s="9">
        <v>0.6</v>
      </c>
      <c r="S67" s="18">
        <f t="shared" ref="S67:S126" si="17">$Y$7*$Y$8*($Y$9^2)/18/$Y$10*(Q67^3.65)</f>
        <v>1.9227174622952224E-2</v>
      </c>
      <c r="T67" s="73">
        <f t="shared" si="13"/>
        <v>0.60634042747739703</v>
      </c>
      <c r="U67" s="73">
        <f t="shared" si="14"/>
        <v>8.4941846795648354E-2</v>
      </c>
      <c r="V67" s="12">
        <v>0.4</v>
      </c>
    </row>
    <row r="68" spans="1:22" x14ac:dyDescent="0.2">
      <c r="A68" s="79"/>
      <c r="B68" s="27">
        <f t="shared" si="6"/>
        <v>62</v>
      </c>
      <c r="C68" s="70">
        <v>15.00291621</v>
      </c>
      <c r="D68" s="28">
        <v>4.2313179569999999</v>
      </c>
      <c r="E68" s="29">
        <v>5.2688573249999999</v>
      </c>
      <c r="F68" s="30">
        <v>0.36715712900000003</v>
      </c>
      <c r="G68" s="31">
        <v>0.97207665600000004</v>
      </c>
      <c r="H68" s="32">
        <v>0.205868046</v>
      </c>
      <c r="I68" s="33">
        <v>0.60219999999999996</v>
      </c>
      <c r="J68" s="34">
        <v>9.98E-2</v>
      </c>
      <c r="K68" s="39">
        <v>0.37502200000000002</v>
      </c>
      <c r="M68" s="8">
        <v>62</v>
      </c>
      <c r="N68" s="9">
        <f t="shared" si="9"/>
        <v>0.79413195400000003</v>
      </c>
      <c r="O68" s="18">
        <f t="shared" si="15"/>
        <v>0.20586804599999997</v>
      </c>
      <c r="P68" s="9">
        <f t="shared" si="16"/>
        <v>0.23496585344062149</v>
      </c>
      <c r="Q68" s="9">
        <v>0.4</v>
      </c>
      <c r="R68" s="9">
        <v>0.6</v>
      </c>
      <c r="S68" s="18">
        <f t="shared" si="17"/>
        <v>1.9227174622952224E-2</v>
      </c>
      <c r="T68" s="73">
        <f t="shared" ref="T68:T126" si="18">$Y$11-$Y$12*(N68*P68)</f>
        <v>0.61340610768392168</v>
      </c>
      <c r="U68" s="73">
        <f t="shared" ref="U68:U126" si="19">-$Y$12*(R68*Q68*S68 - O68*N68*P68)/(R68-O68)</f>
        <v>8.5756046304068315E-2</v>
      </c>
      <c r="V68" s="12">
        <v>0.4</v>
      </c>
    </row>
    <row r="69" spans="1:22" x14ac:dyDescent="0.2">
      <c r="A69" s="79"/>
      <c r="B69" s="27">
        <f t="shared" si="6"/>
        <v>63</v>
      </c>
      <c r="C69" s="70">
        <v>2.7302763190000001</v>
      </c>
      <c r="D69" s="28">
        <v>2.5391629170000001</v>
      </c>
      <c r="E69" s="29">
        <v>19.729859690000001</v>
      </c>
      <c r="F69" s="30">
        <v>0.38610097100000002</v>
      </c>
      <c r="G69" s="31">
        <v>0.56066949700000002</v>
      </c>
      <c r="H69" s="32">
        <v>0.150238283</v>
      </c>
      <c r="I69" s="33">
        <v>0.64980000000000004</v>
      </c>
      <c r="J69" s="34">
        <v>4.6199999999999998E-2</v>
      </c>
      <c r="K69" s="39">
        <v>0.41400799999999999</v>
      </c>
      <c r="M69" s="8">
        <v>63</v>
      </c>
      <c r="N69" s="9">
        <f t="shared" si="9"/>
        <v>0.84976171700000003</v>
      </c>
      <c r="O69" s="18">
        <f t="shared" si="15"/>
        <v>0.15023828299999997</v>
      </c>
      <c r="P69" s="9">
        <f t="shared" si="16"/>
        <v>0.30083692583872312</v>
      </c>
      <c r="Q69" s="9">
        <v>0.4</v>
      </c>
      <c r="R69" s="9">
        <v>0.6</v>
      </c>
      <c r="S69" s="18">
        <f t="shared" si="17"/>
        <v>1.9227174622952224E-2</v>
      </c>
      <c r="T69" s="73">
        <f t="shared" si="18"/>
        <v>0.54436029736228497</v>
      </c>
      <c r="U69" s="73">
        <f t="shared" si="19"/>
        <v>7.5133891578887613E-2</v>
      </c>
      <c r="V69" s="12">
        <v>0.4</v>
      </c>
    </row>
    <row r="70" spans="1:22" x14ac:dyDescent="0.2">
      <c r="A70" s="79"/>
      <c r="B70" s="27">
        <f t="shared" si="6"/>
        <v>64</v>
      </c>
      <c r="C70" s="70">
        <v>11.55391317</v>
      </c>
      <c r="D70" s="28">
        <v>4.2551066979999996</v>
      </c>
      <c r="E70" s="29">
        <v>19.685032459999999</v>
      </c>
      <c r="F70" s="30">
        <v>0.46594021200000002</v>
      </c>
      <c r="G70" s="31">
        <v>0.59461087000000001</v>
      </c>
      <c r="H70" s="32">
        <v>0.236774398</v>
      </c>
      <c r="I70" s="33">
        <v>0.71860000000000002</v>
      </c>
      <c r="J70" s="34">
        <v>6.6199999999999995E-2</v>
      </c>
      <c r="K70" s="39">
        <v>0.46949999999999997</v>
      </c>
      <c r="M70" s="8">
        <v>64</v>
      </c>
      <c r="N70" s="9">
        <f t="shared" si="9"/>
        <v>0.763225602</v>
      </c>
      <c r="O70" s="18">
        <f t="shared" si="15"/>
        <v>0.236774398</v>
      </c>
      <c r="P70" s="9">
        <f t="shared" si="16"/>
        <v>0.20327300022110176</v>
      </c>
      <c r="Q70" s="9">
        <v>0.4</v>
      </c>
      <c r="R70" s="9">
        <v>0.6</v>
      </c>
      <c r="S70" s="18">
        <f t="shared" si="17"/>
        <v>1.9227174622952224E-2</v>
      </c>
      <c r="T70" s="73">
        <f t="shared" si="18"/>
        <v>0.64485684203590354</v>
      </c>
      <c r="U70" s="73">
        <f t="shared" si="19"/>
        <v>8.8428254353225141E-2</v>
      </c>
      <c r="V70" s="12">
        <v>0.4</v>
      </c>
    </row>
    <row r="71" spans="1:22" x14ac:dyDescent="0.2">
      <c r="A71" s="79"/>
      <c r="B71" s="27">
        <f t="shared" si="6"/>
        <v>65</v>
      </c>
      <c r="C71" s="70">
        <v>11.04685941</v>
      </c>
      <c r="D71" s="28">
        <v>2.8239024659999998</v>
      </c>
      <c r="E71" s="29">
        <v>13.47542741</v>
      </c>
      <c r="F71" s="30">
        <v>0.46124272199999999</v>
      </c>
      <c r="G71" s="31">
        <v>0.55000302700000003</v>
      </c>
      <c r="H71" s="32">
        <v>6.5128190000000002E-2</v>
      </c>
      <c r="I71" s="33">
        <v>0.50180000000000002</v>
      </c>
      <c r="J71" s="34">
        <v>4.6599999999999898E-2</v>
      </c>
      <c r="K71" s="39">
        <v>0.47291799999999901</v>
      </c>
      <c r="M71" s="8">
        <v>65</v>
      </c>
      <c r="N71" s="9">
        <f t="shared" si="9"/>
        <v>0.93487180999999997</v>
      </c>
      <c r="O71" s="18">
        <f t="shared" si="15"/>
        <v>6.512819000000003E-2</v>
      </c>
      <c r="P71" s="9">
        <f t="shared" si="16"/>
        <v>0.42622756897998321</v>
      </c>
      <c r="Q71" s="9">
        <v>0.4</v>
      </c>
      <c r="R71" s="9">
        <v>0.6</v>
      </c>
      <c r="S71" s="18">
        <f t="shared" si="17"/>
        <v>1.9227174622952224E-2</v>
      </c>
      <c r="T71" s="73">
        <f t="shared" si="18"/>
        <v>0.40153186111578332</v>
      </c>
      <c r="U71" s="73">
        <f t="shared" si="19"/>
        <v>3.9891776589776037E-2</v>
      </c>
      <c r="V71" s="12">
        <v>0.4</v>
      </c>
    </row>
    <row r="72" spans="1:22" x14ac:dyDescent="0.2">
      <c r="A72" s="79"/>
      <c r="B72" s="27">
        <f t="shared" si="6"/>
        <v>66</v>
      </c>
      <c r="C72" s="70">
        <v>13.745079690000001</v>
      </c>
      <c r="D72" s="28">
        <v>2.0612793329999999</v>
      </c>
      <c r="E72" s="29">
        <v>12.48511148</v>
      </c>
      <c r="F72" s="30">
        <v>0.47742549899999998</v>
      </c>
      <c r="G72" s="31">
        <v>0.53508583499999995</v>
      </c>
      <c r="H72" s="32">
        <v>0.14640161900000001</v>
      </c>
      <c r="I72" s="33">
        <v>0.62939999999999996</v>
      </c>
      <c r="J72" s="34">
        <v>6.7000000000000004E-2</v>
      </c>
      <c r="K72" s="39">
        <v>0.48665599999999998</v>
      </c>
      <c r="M72" s="8">
        <v>66</v>
      </c>
      <c r="N72" s="9">
        <f t="shared" si="9"/>
        <v>0.85359838099999996</v>
      </c>
      <c r="O72" s="18">
        <f t="shared" si="15"/>
        <v>0.14640161900000004</v>
      </c>
      <c r="P72" s="9">
        <f t="shared" si="16"/>
        <v>0.30582436251985728</v>
      </c>
      <c r="Q72" s="9">
        <v>0.4</v>
      </c>
      <c r="R72" s="9">
        <v>0.6</v>
      </c>
      <c r="S72" s="18">
        <f t="shared" si="17"/>
        <v>1.9227174622952224E-2</v>
      </c>
      <c r="T72" s="73">
        <f t="shared" si="18"/>
        <v>0.53894881928269278</v>
      </c>
      <c r="U72" s="73">
        <f t="shared" si="19"/>
        <v>7.4082701784085173E-2</v>
      </c>
      <c r="V72" s="12">
        <v>0.4</v>
      </c>
    </row>
    <row r="73" spans="1:22" x14ac:dyDescent="0.2">
      <c r="A73" s="79"/>
      <c r="B73" s="27">
        <f t="shared" si="6"/>
        <v>67</v>
      </c>
      <c r="C73" s="70">
        <v>13.074649620000001</v>
      </c>
      <c r="D73" s="28">
        <v>3.1427443770000001</v>
      </c>
      <c r="E73" s="29">
        <v>2.9636698739999998</v>
      </c>
      <c r="F73" s="30">
        <v>0.38805888199999999</v>
      </c>
      <c r="G73" s="31">
        <v>0.83725772399999998</v>
      </c>
      <c r="H73" s="32">
        <v>0.11972276499999999</v>
      </c>
      <c r="I73" s="33">
        <v>0.5534</v>
      </c>
      <c r="J73" s="34">
        <v>6.0199999999999997E-2</v>
      </c>
      <c r="K73" s="39">
        <v>0.40489999999999998</v>
      </c>
      <c r="M73" s="8">
        <v>67</v>
      </c>
      <c r="N73" s="9">
        <f t="shared" si="9"/>
        <v>0.88027723499999999</v>
      </c>
      <c r="O73" s="18">
        <f t="shared" si="15"/>
        <v>0.11972276500000001</v>
      </c>
      <c r="P73" s="9">
        <f t="shared" si="16"/>
        <v>0.34218232283959921</v>
      </c>
      <c r="Q73" s="9">
        <v>0.4</v>
      </c>
      <c r="R73" s="9">
        <v>0.6</v>
      </c>
      <c r="S73" s="18">
        <f t="shared" si="17"/>
        <v>1.9227174622952224E-2</v>
      </c>
      <c r="T73" s="73">
        <f t="shared" si="18"/>
        <v>0.49878469098488032</v>
      </c>
      <c r="U73" s="73">
        <f t="shared" si="19"/>
        <v>6.54784475597954E-2</v>
      </c>
      <c r="V73" s="12">
        <v>0.4</v>
      </c>
    </row>
    <row r="74" spans="1:22" x14ac:dyDescent="0.2">
      <c r="A74" s="79"/>
      <c r="B74" s="27">
        <f t="shared" si="6"/>
        <v>68</v>
      </c>
      <c r="C74" s="70">
        <v>19.18745024</v>
      </c>
      <c r="D74" s="28">
        <v>3.7702596700000002</v>
      </c>
      <c r="E74" s="29">
        <v>4.7185827160000002</v>
      </c>
      <c r="F74" s="30">
        <v>0.46844126600000002</v>
      </c>
      <c r="G74" s="31">
        <v>0.67443768999999998</v>
      </c>
      <c r="H74" s="32">
        <v>0.12313687299999999</v>
      </c>
      <c r="I74" s="33">
        <v>0.54379999999999995</v>
      </c>
      <c r="J74" s="34">
        <v>7.4200000000000002E-2</v>
      </c>
      <c r="K74" s="39">
        <v>0.470966</v>
      </c>
      <c r="M74" s="8">
        <v>68</v>
      </c>
      <c r="N74" s="9">
        <f t="shared" si="9"/>
        <v>0.87686312700000002</v>
      </c>
      <c r="O74" s="18">
        <f t="shared" si="15"/>
        <v>0.12313687299999998</v>
      </c>
      <c r="P74" s="9">
        <f t="shared" si="16"/>
        <v>0.33736311747865333</v>
      </c>
      <c r="Q74" s="9">
        <v>0.4</v>
      </c>
      <c r="R74" s="9">
        <v>0.6</v>
      </c>
      <c r="S74" s="18">
        <f t="shared" si="17"/>
        <v>1.9227174622952224E-2</v>
      </c>
      <c r="T74" s="73">
        <f t="shared" si="18"/>
        <v>0.50417872187319968</v>
      </c>
      <c r="U74" s="73">
        <f t="shared" si="19"/>
        <v>6.6710935370536517E-2</v>
      </c>
      <c r="V74" s="12">
        <v>0.4</v>
      </c>
    </row>
    <row r="75" spans="1:22" x14ac:dyDescent="0.2">
      <c r="A75" s="79"/>
      <c r="B75" s="27">
        <f t="shared" si="6"/>
        <v>69</v>
      </c>
      <c r="C75" s="70">
        <v>18.76745631</v>
      </c>
      <c r="D75" s="28">
        <v>2.9972232430000001</v>
      </c>
      <c r="E75" s="29">
        <v>11.1688373</v>
      </c>
      <c r="F75" s="30">
        <v>0.392186596</v>
      </c>
      <c r="G75" s="31">
        <v>0.99321496499999995</v>
      </c>
      <c r="H75" s="32">
        <v>0.18361628499999999</v>
      </c>
      <c r="I75" s="33">
        <v>0.61259999999999903</v>
      </c>
      <c r="J75" s="34">
        <v>9.3799999999999994E-2</v>
      </c>
      <c r="K75" s="39">
        <v>0.39950600000000003</v>
      </c>
      <c r="M75" s="8">
        <v>69</v>
      </c>
      <c r="N75" s="9">
        <f t="shared" si="9"/>
        <v>0.81638371499999995</v>
      </c>
      <c r="O75" s="18">
        <f t="shared" si="15"/>
        <v>0.18361628500000005</v>
      </c>
      <c r="P75" s="9">
        <f t="shared" si="16"/>
        <v>0.25990271575257357</v>
      </c>
      <c r="Q75" s="9">
        <v>0.4</v>
      </c>
      <c r="R75" s="9">
        <v>0.6</v>
      </c>
      <c r="S75" s="18">
        <f t="shared" si="17"/>
        <v>1.9227174622952224E-2</v>
      </c>
      <c r="T75" s="73">
        <f t="shared" si="18"/>
        <v>0.58781965537532499</v>
      </c>
      <c r="U75" s="73">
        <f t="shared" si="19"/>
        <v>8.2484601302176358E-2</v>
      </c>
      <c r="V75" s="12">
        <v>0.4</v>
      </c>
    </row>
    <row r="76" spans="1:22" x14ac:dyDescent="0.2">
      <c r="A76" s="79"/>
      <c r="B76" s="27">
        <f t="shared" si="6"/>
        <v>70</v>
      </c>
      <c r="C76" s="70">
        <v>7.8852540949999996</v>
      </c>
      <c r="D76" s="28">
        <v>2.2294337689999999</v>
      </c>
      <c r="E76" s="29">
        <v>9.2114340929999994</v>
      </c>
      <c r="F76" s="30">
        <v>0.48504926700000001</v>
      </c>
      <c r="G76" s="31">
        <v>0.98616834099999995</v>
      </c>
      <c r="H76" s="32">
        <v>7.6729218000000002E-2</v>
      </c>
      <c r="I76" s="33">
        <v>0.4738</v>
      </c>
      <c r="J76" s="34">
        <v>5.2600000000000001E-2</v>
      </c>
      <c r="K76" s="39">
        <v>0.46039400000000003</v>
      </c>
      <c r="M76" s="8">
        <v>70</v>
      </c>
      <c r="N76" s="9">
        <f t="shared" si="9"/>
        <v>0.92327078200000001</v>
      </c>
      <c r="O76" s="18">
        <f t="shared" si="15"/>
        <v>7.6729217999999988E-2</v>
      </c>
      <c r="P76" s="9">
        <f t="shared" si="16"/>
        <v>0.40723743008981955</v>
      </c>
      <c r="Q76" s="9">
        <v>0.4</v>
      </c>
      <c r="R76" s="9">
        <v>0.6</v>
      </c>
      <c r="S76" s="18">
        <f t="shared" si="17"/>
        <v>1.9227174622952224E-2</v>
      </c>
      <c r="T76" s="73">
        <f t="shared" si="18"/>
        <v>0.42400957946130202</v>
      </c>
      <c r="U76" s="73">
        <f t="shared" si="19"/>
        <v>4.631431730487276E-2</v>
      </c>
      <c r="V76" s="12">
        <v>0.4</v>
      </c>
    </row>
    <row r="77" spans="1:22" x14ac:dyDescent="0.2">
      <c r="A77" s="79"/>
      <c r="B77" s="27">
        <f t="shared" si="6"/>
        <v>71</v>
      </c>
      <c r="C77" s="70">
        <v>8.7131391929999999</v>
      </c>
      <c r="D77" s="28">
        <v>2.3286790590000002</v>
      </c>
      <c r="E77" s="29">
        <v>8.1792806040000006</v>
      </c>
      <c r="F77" s="30">
        <v>0.49751753900000001</v>
      </c>
      <c r="G77" s="31">
        <v>0.64208143299999998</v>
      </c>
      <c r="H77" s="32">
        <v>0.18649629000000001</v>
      </c>
      <c r="I77" s="33">
        <v>0.65579999999999905</v>
      </c>
      <c r="J77" s="34">
        <v>9.1399999999999995E-2</v>
      </c>
      <c r="K77" s="39">
        <v>0.50136199999999997</v>
      </c>
      <c r="M77" s="8">
        <v>71</v>
      </c>
      <c r="N77" s="9">
        <f t="shared" si="9"/>
        <v>0.81350370999999999</v>
      </c>
      <c r="O77" s="18">
        <f t="shared" si="15"/>
        <v>0.18649629000000001</v>
      </c>
      <c r="P77" s="9">
        <f t="shared" si="16"/>
        <v>0.25657173769234287</v>
      </c>
      <c r="Q77" s="9">
        <v>0.4</v>
      </c>
      <c r="R77" s="9">
        <v>0.6</v>
      </c>
      <c r="S77" s="18">
        <f t="shared" si="17"/>
        <v>1.9227174622952224E-2</v>
      </c>
      <c r="T77" s="73">
        <f t="shared" si="18"/>
        <v>0.59127793950613228</v>
      </c>
      <c r="U77" s="73">
        <f t="shared" si="19"/>
        <v>8.2977170903142244E-2</v>
      </c>
      <c r="V77" s="12">
        <v>0.4</v>
      </c>
    </row>
    <row r="78" spans="1:22" x14ac:dyDescent="0.2">
      <c r="A78" s="79"/>
      <c r="B78" s="27">
        <f t="shared" si="6"/>
        <v>72</v>
      </c>
      <c r="C78" s="70">
        <v>18.274883519999999</v>
      </c>
      <c r="D78" s="28">
        <v>2.9311036979999998</v>
      </c>
      <c r="E78" s="29">
        <v>8.4326560760000007</v>
      </c>
      <c r="F78" s="30">
        <v>0.44761893400000002</v>
      </c>
      <c r="G78" s="31">
        <v>0.88517055099999997</v>
      </c>
      <c r="H78" s="32">
        <v>5.6099395000000003E-2</v>
      </c>
      <c r="I78" s="33">
        <v>0.46539999999999998</v>
      </c>
      <c r="J78" s="34">
        <v>3.9399999999999998E-2</v>
      </c>
      <c r="K78" s="39">
        <v>0.46596399999999899</v>
      </c>
      <c r="M78" s="8">
        <v>72</v>
      </c>
      <c r="N78" s="9">
        <f t="shared" si="9"/>
        <v>0.94390060499999995</v>
      </c>
      <c r="O78" s="18">
        <f t="shared" si="15"/>
        <v>5.6099395000000052E-2</v>
      </c>
      <c r="P78" s="9">
        <f t="shared" si="16"/>
        <v>0.4414457779630741</v>
      </c>
      <c r="Q78" s="9">
        <v>0.4</v>
      </c>
      <c r="R78" s="9">
        <v>0.6</v>
      </c>
      <c r="S78" s="18">
        <f t="shared" si="17"/>
        <v>1.9227174622952224E-2</v>
      </c>
      <c r="T78" s="73">
        <f t="shared" si="18"/>
        <v>0.38331906310595876</v>
      </c>
      <c r="U78" s="73">
        <f t="shared" si="19"/>
        <v>3.4493483525873975E-2</v>
      </c>
      <c r="V78" s="12">
        <v>0.4</v>
      </c>
    </row>
    <row r="79" spans="1:22" x14ac:dyDescent="0.2">
      <c r="A79" s="79"/>
      <c r="B79" s="27">
        <f t="shared" si="6"/>
        <v>73</v>
      </c>
      <c r="C79" s="70">
        <v>1.827341946</v>
      </c>
      <c r="D79" s="28">
        <v>4.3656677139999998</v>
      </c>
      <c r="E79" s="29">
        <v>10.53479155</v>
      </c>
      <c r="F79" s="30">
        <v>0.37379037199999998</v>
      </c>
      <c r="G79" s="31">
        <v>0.83885430599999999</v>
      </c>
      <c r="H79" s="32">
        <v>9.0445068000000003E-2</v>
      </c>
      <c r="I79" s="33">
        <v>0.54779999999999995</v>
      </c>
      <c r="J79" s="34">
        <v>5.0200000000000002E-2</v>
      </c>
      <c r="K79" s="39">
        <v>0.40166000000000002</v>
      </c>
      <c r="M79" s="8">
        <v>73</v>
      </c>
      <c r="N79" s="9">
        <f t="shared" si="9"/>
        <v>0.90955493200000004</v>
      </c>
      <c r="O79" s="18">
        <f t="shared" si="15"/>
        <v>9.0445067999999962E-2</v>
      </c>
      <c r="P79" s="9">
        <f t="shared" si="16"/>
        <v>0.38558675575759888</v>
      </c>
      <c r="Q79" s="9">
        <v>0.4</v>
      </c>
      <c r="R79" s="9">
        <v>0.6</v>
      </c>
      <c r="S79" s="18">
        <f t="shared" si="17"/>
        <v>1.9227174622952224E-2</v>
      </c>
      <c r="T79" s="73">
        <f t="shared" si="18"/>
        <v>0.44928766458679659</v>
      </c>
      <c r="U79" s="73">
        <f t="shared" si="19"/>
        <v>5.3194812596529729E-2</v>
      </c>
      <c r="V79" s="12">
        <v>0.4</v>
      </c>
    </row>
    <row r="80" spans="1:22" x14ac:dyDescent="0.2">
      <c r="A80" s="79"/>
      <c r="B80" s="27">
        <f t="shared" si="6"/>
        <v>74</v>
      </c>
      <c r="C80" s="70">
        <v>3.7184374189999998</v>
      </c>
      <c r="D80" s="28">
        <v>4.828484145</v>
      </c>
      <c r="E80" s="29">
        <v>3.4737570510000002</v>
      </c>
      <c r="F80" s="30">
        <v>0.39347842399999999</v>
      </c>
      <c r="G80" s="31">
        <v>0.91833197499999997</v>
      </c>
      <c r="H80" s="32">
        <v>0.221409946</v>
      </c>
      <c r="I80" s="33">
        <v>0.64500000000000002</v>
      </c>
      <c r="J80" s="34">
        <v>9.74E-2</v>
      </c>
      <c r="K80" s="39">
        <v>0.39527200000000001</v>
      </c>
      <c r="M80" s="8">
        <v>74</v>
      </c>
      <c r="N80" s="9">
        <f t="shared" si="9"/>
        <v>0.77859005400000003</v>
      </c>
      <c r="O80" s="18">
        <f t="shared" si="15"/>
        <v>0.22140994599999997</v>
      </c>
      <c r="P80" s="9">
        <f t="shared" si="16"/>
        <v>0.21861190590649116</v>
      </c>
      <c r="Q80" s="9">
        <v>0.4</v>
      </c>
      <c r="R80" s="9">
        <v>0.6</v>
      </c>
      <c r="S80" s="18">
        <f t="shared" si="17"/>
        <v>1.9227174622952224E-2</v>
      </c>
      <c r="T80" s="73">
        <f t="shared" si="18"/>
        <v>0.62979094437522221</v>
      </c>
      <c r="U80" s="73">
        <f t="shared" si="19"/>
        <v>8.7354265004237347E-2</v>
      </c>
      <c r="V80" s="12">
        <v>0.4</v>
      </c>
    </row>
    <row r="81" spans="1:22" x14ac:dyDescent="0.2">
      <c r="A81" s="79"/>
      <c r="B81" s="27">
        <f t="shared" si="6"/>
        <v>75</v>
      </c>
      <c r="C81" s="70">
        <v>14.89743509</v>
      </c>
      <c r="D81" s="28">
        <v>3.3459501010000001</v>
      </c>
      <c r="E81" s="29">
        <v>13.739614899999999</v>
      </c>
      <c r="F81" s="30">
        <v>0.464696989</v>
      </c>
      <c r="G81" s="31">
        <v>0.87446057099999996</v>
      </c>
      <c r="H81" s="32">
        <v>0.1646466</v>
      </c>
      <c r="I81" s="33">
        <v>0.60219999999999996</v>
      </c>
      <c r="J81" s="34">
        <v>8.8599999999999998E-2</v>
      </c>
      <c r="K81" s="39">
        <v>0.46143000000000001</v>
      </c>
      <c r="M81" s="8">
        <v>75</v>
      </c>
      <c r="N81" s="9">
        <f t="shared" si="9"/>
        <v>0.83535340000000002</v>
      </c>
      <c r="O81" s="18">
        <f t="shared" si="15"/>
        <v>0.16464659999999998</v>
      </c>
      <c r="P81" s="9">
        <f t="shared" si="16"/>
        <v>0.28263301735609925</v>
      </c>
      <c r="Q81" s="9">
        <v>0.4</v>
      </c>
      <c r="R81" s="9">
        <v>0.6</v>
      </c>
      <c r="S81" s="18">
        <f t="shared" si="17"/>
        <v>1.9227174622952224E-2</v>
      </c>
      <c r="T81" s="73">
        <f t="shared" si="18"/>
        <v>0.56390154799932346</v>
      </c>
      <c r="U81" s="73">
        <f t="shared" si="19"/>
        <v>7.8690749808468352E-2</v>
      </c>
      <c r="V81" s="12">
        <v>0.4</v>
      </c>
    </row>
    <row r="82" spans="1:22" x14ac:dyDescent="0.2">
      <c r="A82" s="79"/>
      <c r="B82" s="27">
        <f t="shared" si="6"/>
        <v>76</v>
      </c>
      <c r="C82" s="70">
        <v>4.7372191890000002</v>
      </c>
      <c r="D82" s="28">
        <v>4.8801844120000002</v>
      </c>
      <c r="E82" s="29">
        <v>11.51862794</v>
      </c>
      <c r="F82" s="30">
        <v>0.466430187</v>
      </c>
      <c r="G82" s="31">
        <v>0.85067533100000003</v>
      </c>
      <c r="H82" s="32">
        <v>6.9668956000000004E-2</v>
      </c>
      <c r="I82" s="33">
        <v>0.50139999999999996</v>
      </c>
      <c r="J82" s="34">
        <v>4.6599999999999898E-2</v>
      </c>
      <c r="K82" s="39">
        <v>0.46736800000000001</v>
      </c>
      <c r="M82" s="8">
        <v>76</v>
      </c>
      <c r="N82" s="9">
        <f t="shared" si="9"/>
        <v>0.930331044</v>
      </c>
      <c r="O82" s="18">
        <f t="shared" si="15"/>
        <v>6.9668956000000004E-2</v>
      </c>
      <c r="P82" s="9">
        <f t="shared" si="16"/>
        <v>0.41871972973973115</v>
      </c>
      <c r="Q82" s="9">
        <v>0.4</v>
      </c>
      <c r="R82" s="9">
        <v>0.6</v>
      </c>
      <c r="S82" s="18">
        <f t="shared" si="17"/>
        <v>1.9227174622952224E-2</v>
      </c>
      <c r="T82" s="73">
        <f t="shared" si="18"/>
        <v>0.41045203668783814</v>
      </c>
      <c r="U82" s="73">
        <f t="shared" si="19"/>
        <v>4.24732405564704E-2</v>
      </c>
      <c r="V82" s="12">
        <v>0.4</v>
      </c>
    </row>
    <row r="83" spans="1:22" x14ac:dyDescent="0.2">
      <c r="A83" s="79"/>
      <c r="B83" s="27">
        <f t="shared" ref="B83:B126" si="20">B82+1</f>
        <v>77</v>
      </c>
      <c r="C83" s="70">
        <v>5.0200241610000003</v>
      </c>
      <c r="D83" s="28">
        <v>4.0952501669999997</v>
      </c>
      <c r="E83" s="29">
        <v>8.6378085339999995</v>
      </c>
      <c r="F83" s="30">
        <v>0.49146171599999999</v>
      </c>
      <c r="G83" s="31">
        <v>0.745206959</v>
      </c>
      <c r="H83" s="32">
        <v>0.22373673499999999</v>
      </c>
      <c r="I83" s="33">
        <v>0.66500000000000004</v>
      </c>
      <c r="J83" s="34">
        <v>0.1022</v>
      </c>
      <c r="K83" s="39">
        <v>0.49315199999999998</v>
      </c>
      <c r="M83" s="8">
        <v>77</v>
      </c>
      <c r="N83" s="9">
        <f t="shared" si="9"/>
        <v>0.77626326499999998</v>
      </c>
      <c r="O83" s="18">
        <f t="shared" si="15"/>
        <v>0.22373673500000002</v>
      </c>
      <c r="P83" s="9">
        <f t="shared" si="16"/>
        <v>0.21623673663873091</v>
      </c>
      <c r="Q83" s="9">
        <v>0.4</v>
      </c>
      <c r="R83" s="9">
        <v>0.6</v>
      </c>
      <c r="S83" s="18">
        <f t="shared" si="17"/>
        <v>1.9227174622952224E-2</v>
      </c>
      <c r="T83" s="73">
        <f t="shared" si="18"/>
        <v>0.63214336480387368</v>
      </c>
      <c r="U83" s="73">
        <f t="shared" si="19"/>
        <v>8.7548205369872803E-2</v>
      </c>
      <c r="V83" s="12">
        <v>0.4</v>
      </c>
    </row>
    <row r="84" spans="1:22" x14ac:dyDescent="0.2">
      <c r="A84" s="79"/>
      <c r="B84" s="27">
        <f t="shared" si="20"/>
        <v>78</v>
      </c>
      <c r="C84" s="70">
        <v>2.9002131590000002</v>
      </c>
      <c r="D84" s="28">
        <v>3.379366987</v>
      </c>
      <c r="E84" s="29">
        <v>6.2875528200000002</v>
      </c>
      <c r="F84" s="30">
        <v>0.44129202299999998</v>
      </c>
      <c r="G84" s="31">
        <v>0.80789264599999999</v>
      </c>
      <c r="H84" s="32">
        <v>0.13388391399999999</v>
      </c>
      <c r="I84" s="33">
        <v>0.54859999999999998</v>
      </c>
      <c r="J84" s="34">
        <v>7.2999999999999995E-2</v>
      </c>
      <c r="K84" s="39">
        <v>0.44273400000000002</v>
      </c>
      <c r="M84" s="8">
        <v>78</v>
      </c>
      <c r="N84" s="9">
        <f t="shared" si="9"/>
        <v>0.86611608600000001</v>
      </c>
      <c r="O84" s="18">
        <f t="shared" si="15"/>
        <v>0.13388391399999999</v>
      </c>
      <c r="P84" s="9">
        <f t="shared" si="16"/>
        <v>0.32251452915409029</v>
      </c>
      <c r="Q84" s="9">
        <v>0.4</v>
      </c>
      <c r="R84" s="9">
        <v>0.6</v>
      </c>
      <c r="S84" s="18">
        <f t="shared" si="17"/>
        <v>1.9227174622952224E-2</v>
      </c>
      <c r="T84" s="73">
        <f t="shared" si="18"/>
        <v>0.52066497833092651</v>
      </c>
      <c r="U84" s="73">
        <f t="shared" si="19"/>
        <v>7.0334290305573879E-2</v>
      </c>
      <c r="V84" s="12">
        <v>0.4</v>
      </c>
    </row>
    <row r="85" spans="1:22" x14ac:dyDescent="0.2">
      <c r="A85" s="79"/>
      <c r="B85" s="27">
        <f t="shared" si="20"/>
        <v>79</v>
      </c>
      <c r="C85" s="70">
        <v>11.856768539999999</v>
      </c>
      <c r="D85" s="28">
        <v>4.7001845879999999</v>
      </c>
      <c r="E85" s="29">
        <v>8.2389882459999999</v>
      </c>
      <c r="F85" s="30">
        <v>0.383144137</v>
      </c>
      <c r="G85" s="31">
        <v>0.52309077299999995</v>
      </c>
      <c r="H85" s="32">
        <v>6.7445362999999994E-2</v>
      </c>
      <c r="I85" s="33">
        <v>0.47859999999999903</v>
      </c>
      <c r="J85" s="34">
        <v>4.2200000000000001E-2</v>
      </c>
      <c r="K85" s="39">
        <v>0.42191400000000001</v>
      </c>
      <c r="M85" s="8">
        <v>79</v>
      </c>
      <c r="N85" s="9">
        <f t="shared" si="9"/>
        <v>0.93255463699999996</v>
      </c>
      <c r="O85" s="18">
        <f t="shared" si="15"/>
        <v>6.7445363000000036E-2</v>
      </c>
      <c r="P85" s="9">
        <f t="shared" si="16"/>
        <v>0.42238418200982525</v>
      </c>
      <c r="Q85" s="9">
        <v>0.4</v>
      </c>
      <c r="R85" s="9">
        <v>0.6</v>
      </c>
      <c r="S85" s="18">
        <f t="shared" si="17"/>
        <v>1.9227174622952224E-2</v>
      </c>
      <c r="T85" s="73">
        <f t="shared" si="18"/>
        <v>0.40610367247128554</v>
      </c>
      <c r="U85" s="73">
        <f t="shared" si="19"/>
        <v>4.1220106557878909E-2</v>
      </c>
      <c r="V85" s="12">
        <v>0.4</v>
      </c>
    </row>
    <row r="86" spans="1:22" x14ac:dyDescent="0.2">
      <c r="A86" s="79"/>
      <c r="B86" s="27">
        <f t="shared" si="20"/>
        <v>80</v>
      </c>
      <c r="C86" s="70">
        <v>12.89275535</v>
      </c>
      <c r="D86" s="28">
        <v>3.4397258929999999</v>
      </c>
      <c r="E86" s="29">
        <v>9.9613716859999997</v>
      </c>
      <c r="F86" s="30">
        <v>0.483449295</v>
      </c>
      <c r="G86" s="31">
        <v>0.69651451600000003</v>
      </c>
      <c r="H86" s="32">
        <v>0.13899201799999999</v>
      </c>
      <c r="I86" s="33">
        <v>0.58739999999999903</v>
      </c>
      <c r="J86" s="34">
        <v>7.6999999999999999E-2</v>
      </c>
      <c r="K86" s="39">
        <v>0.48528199999999999</v>
      </c>
      <c r="M86" s="8">
        <v>80</v>
      </c>
      <c r="N86" s="9">
        <f t="shared" si="9"/>
        <v>0.86100798200000006</v>
      </c>
      <c r="O86" s="18">
        <f t="shared" si="15"/>
        <v>0.13899201799999994</v>
      </c>
      <c r="P86" s="9">
        <f t="shared" si="16"/>
        <v>0.31562594848611125</v>
      </c>
      <c r="Q86" s="9">
        <v>0.4</v>
      </c>
      <c r="R86" s="9">
        <v>0.6</v>
      </c>
      <c r="S86" s="18">
        <f t="shared" si="17"/>
        <v>1.9227174622952224E-2</v>
      </c>
      <c r="T86" s="73">
        <f t="shared" si="18"/>
        <v>0.52824353902713739</v>
      </c>
      <c r="U86" s="73">
        <f t="shared" si="19"/>
        <v>7.1923824099097422E-2</v>
      </c>
      <c r="V86" s="12">
        <v>0.4</v>
      </c>
    </row>
    <row r="87" spans="1:22" x14ac:dyDescent="0.2">
      <c r="A87" s="79"/>
      <c r="B87" s="27">
        <f t="shared" si="20"/>
        <v>81</v>
      </c>
      <c r="C87" s="70">
        <v>8.8338297699999995</v>
      </c>
      <c r="D87" s="28">
        <v>4.4270958409999999</v>
      </c>
      <c r="E87" s="29">
        <v>16.122304799999998</v>
      </c>
      <c r="F87" s="30">
        <v>0.47939805899999999</v>
      </c>
      <c r="G87" s="31">
        <v>0.90741250699999998</v>
      </c>
      <c r="H87" s="32">
        <v>0.11616420299999999</v>
      </c>
      <c r="I87" s="33">
        <v>0.56299999999999994</v>
      </c>
      <c r="J87" s="34">
        <v>6.5000000000000002E-2</v>
      </c>
      <c r="K87" s="39">
        <v>0.440724</v>
      </c>
      <c r="M87" s="8">
        <v>81</v>
      </c>
      <c r="N87" s="9">
        <f t="shared" si="9"/>
        <v>0.88383579700000003</v>
      </c>
      <c r="O87" s="18">
        <f t="shared" si="15"/>
        <v>0.11616420299999997</v>
      </c>
      <c r="P87" s="9">
        <f t="shared" si="16"/>
        <v>0.34725842886525898</v>
      </c>
      <c r="Q87" s="9">
        <v>0.4</v>
      </c>
      <c r="R87" s="9">
        <v>0.6</v>
      </c>
      <c r="S87" s="18">
        <f t="shared" si="17"/>
        <v>1.9227174622952224E-2</v>
      </c>
      <c r="T87" s="73">
        <f t="shared" si="18"/>
        <v>0.49308056975890607</v>
      </c>
      <c r="U87" s="73">
        <f t="shared" si="19"/>
        <v>6.4150956341211429E-2</v>
      </c>
      <c r="V87" s="12">
        <v>0.4</v>
      </c>
    </row>
    <row r="88" spans="1:22" x14ac:dyDescent="0.2">
      <c r="A88" s="79"/>
      <c r="B88" s="27">
        <f t="shared" si="20"/>
        <v>82</v>
      </c>
      <c r="C88" s="70">
        <v>18.935861540000001</v>
      </c>
      <c r="D88" s="28">
        <v>4.0606720980000004</v>
      </c>
      <c r="E88" s="29">
        <v>17.921657060000001</v>
      </c>
      <c r="F88" s="30">
        <v>0.42652858900000001</v>
      </c>
      <c r="G88" s="31">
        <v>0.50113757199999998</v>
      </c>
      <c r="H88" s="32">
        <v>0.140076215</v>
      </c>
      <c r="I88" s="33">
        <v>0.64580000000000004</v>
      </c>
      <c r="J88" s="34">
        <v>5.3800000000000001E-2</v>
      </c>
      <c r="K88" s="39">
        <v>0.440611999999999</v>
      </c>
      <c r="M88" s="8">
        <v>82</v>
      </c>
      <c r="N88" s="9">
        <f t="shared" si="9"/>
        <v>0.859923785</v>
      </c>
      <c r="O88" s="18">
        <f t="shared" si="15"/>
        <v>0.140076215</v>
      </c>
      <c r="P88" s="9">
        <f t="shared" si="16"/>
        <v>0.314177704008131</v>
      </c>
      <c r="Q88" s="9">
        <v>0.4</v>
      </c>
      <c r="R88" s="9">
        <v>0.6</v>
      </c>
      <c r="S88" s="18">
        <f t="shared" si="17"/>
        <v>1.9227174622952224E-2</v>
      </c>
      <c r="T88" s="73">
        <f t="shared" si="18"/>
        <v>0.52983111960671836</v>
      </c>
      <c r="U88" s="73">
        <f t="shared" si="19"/>
        <v>7.225047573212609E-2</v>
      </c>
      <c r="V88" s="12">
        <v>0.4</v>
      </c>
    </row>
    <row r="89" spans="1:22" x14ac:dyDescent="0.2">
      <c r="A89" s="79"/>
      <c r="B89" s="27">
        <f t="shared" si="20"/>
        <v>83</v>
      </c>
      <c r="C89" s="70">
        <v>5.6591219859999997</v>
      </c>
      <c r="D89" s="28">
        <v>2.4648021739999999</v>
      </c>
      <c r="E89" s="29">
        <v>5.1340821290000003</v>
      </c>
      <c r="F89" s="30">
        <v>0.45025200100000001</v>
      </c>
      <c r="G89" s="31">
        <v>0.50932841600000001</v>
      </c>
      <c r="H89" s="32">
        <v>8.1624353999999996E-2</v>
      </c>
      <c r="I89" s="33">
        <v>0.49619999999999997</v>
      </c>
      <c r="J89" s="34">
        <v>5.3400000000000003E-2</v>
      </c>
      <c r="K89" s="39">
        <v>0.45745599999999997</v>
      </c>
      <c r="M89" s="8">
        <v>83</v>
      </c>
      <c r="N89" s="9">
        <f t="shared" si="9"/>
        <v>0.91837564599999999</v>
      </c>
      <c r="O89" s="18">
        <f t="shared" si="15"/>
        <v>8.162435400000001E-2</v>
      </c>
      <c r="P89" s="9">
        <f t="shared" si="16"/>
        <v>0.39941172545702497</v>
      </c>
      <c r="Q89" s="9">
        <v>0.4</v>
      </c>
      <c r="R89" s="9">
        <v>0.6</v>
      </c>
      <c r="S89" s="18">
        <f t="shared" si="17"/>
        <v>1.9227174622952224E-2</v>
      </c>
      <c r="T89" s="73">
        <f t="shared" si="18"/>
        <v>0.43318999861343011</v>
      </c>
      <c r="U89" s="73">
        <f t="shared" si="19"/>
        <v>4.8856669270317815E-2</v>
      </c>
      <c r="V89" s="12">
        <v>0.4</v>
      </c>
    </row>
    <row r="90" spans="1:22" x14ac:dyDescent="0.2">
      <c r="A90" s="79"/>
      <c r="B90" s="27">
        <f t="shared" si="20"/>
        <v>84</v>
      </c>
      <c r="C90" s="70">
        <v>12.243405109999999</v>
      </c>
      <c r="D90" s="28">
        <v>2.7744206440000001</v>
      </c>
      <c r="E90" s="29">
        <v>10.743554359999999</v>
      </c>
      <c r="F90" s="30">
        <v>0.41380727499999997</v>
      </c>
      <c r="G90" s="31">
        <v>0.90136020400000005</v>
      </c>
      <c r="H90" s="32">
        <v>0.238367148</v>
      </c>
      <c r="I90" s="33">
        <v>0.64779999999999904</v>
      </c>
      <c r="J90" s="34">
        <v>0.1042</v>
      </c>
      <c r="K90" s="39">
        <v>0.41404199999999902</v>
      </c>
      <c r="M90" s="8">
        <v>84</v>
      </c>
      <c r="N90" s="9">
        <f t="shared" si="9"/>
        <v>0.76163285199999997</v>
      </c>
      <c r="O90" s="18">
        <f t="shared" si="15"/>
        <v>0.23836714800000003</v>
      </c>
      <c r="P90" s="9">
        <f t="shared" si="16"/>
        <v>0.20172893337935183</v>
      </c>
      <c r="Q90" s="9">
        <v>0.4</v>
      </c>
      <c r="R90" s="9">
        <v>0.6</v>
      </c>
      <c r="S90" s="18">
        <f t="shared" si="17"/>
        <v>1.9227174622952224E-2</v>
      </c>
      <c r="T90" s="73">
        <f t="shared" si="18"/>
        <v>0.64635661713936632</v>
      </c>
      <c r="U90" s="73">
        <f t="shared" si="19"/>
        <v>8.8512459238777388E-2</v>
      </c>
      <c r="V90" s="12">
        <v>0.4</v>
      </c>
    </row>
    <row r="91" spans="1:22" x14ac:dyDescent="0.2">
      <c r="A91" s="79"/>
      <c r="B91" s="27">
        <f t="shared" si="20"/>
        <v>85</v>
      </c>
      <c r="C91" s="70">
        <v>11.240304399999999</v>
      </c>
      <c r="D91" s="28">
        <v>4.037861006</v>
      </c>
      <c r="E91" s="29">
        <v>12.31386644</v>
      </c>
      <c r="F91" s="30">
        <v>0.43403270100000002</v>
      </c>
      <c r="G91" s="31">
        <v>0.92644124000000005</v>
      </c>
      <c r="H91" s="32">
        <v>0.19165790599999999</v>
      </c>
      <c r="I91" s="33">
        <v>0.61339999999999995</v>
      </c>
      <c r="J91" s="34">
        <v>9.1800000000000007E-2</v>
      </c>
      <c r="K91" s="39">
        <v>0.40273199999999998</v>
      </c>
      <c r="M91" s="8">
        <v>85</v>
      </c>
      <c r="N91" s="9">
        <f t="shared" si="9"/>
        <v>0.80834209400000001</v>
      </c>
      <c r="O91" s="18">
        <f t="shared" si="15"/>
        <v>0.19165790599999999</v>
      </c>
      <c r="P91" s="9">
        <f t="shared" si="16"/>
        <v>0.25067958335752966</v>
      </c>
      <c r="Q91" s="9">
        <v>0.4</v>
      </c>
      <c r="R91" s="9">
        <v>0.6</v>
      </c>
      <c r="S91" s="18">
        <f t="shared" si="17"/>
        <v>1.9227174622952224E-2</v>
      </c>
      <c r="T91" s="73">
        <f t="shared" si="18"/>
        <v>0.59736514066572699</v>
      </c>
      <c r="U91" s="73">
        <f t="shared" si="19"/>
        <v>8.3807306216886868E-2</v>
      </c>
      <c r="V91" s="12">
        <v>0.4</v>
      </c>
    </row>
    <row r="92" spans="1:22" x14ac:dyDescent="0.2">
      <c r="A92" s="79"/>
      <c r="B92" s="27">
        <f t="shared" si="20"/>
        <v>86</v>
      </c>
      <c r="C92" s="70">
        <v>10.892101759999999</v>
      </c>
      <c r="D92" s="28">
        <v>2.3731958030000002</v>
      </c>
      <c r="E92" s="29">
        <v>4.8762722409999997</v>
      </c>
      <c r="F92" s="30">
        <v>0.401448164</v>
      </c>
      <c r="G92" s="31">
        <v>0.808364737</v>
      </c>
      <c r="H92" s="32">
        <v>0.21831688599999999</v>
      </c>
      <c r="I92" s="33">
        <v>0.63859999999999995</v>
      </c>
      <c r="J92" s="34">
        <v>9.2199999999999893E-2</v>
      </c>
      <c r="K92" s="39">
        <v>0.40176600000000001</v>
      </c>
      <c r="M92" s="8">
        <v>86</v>
      </c>
      <c r="N92" s="9">
        <f t="shared" si="9"/>
        <v>0.78168311400000001</v>
      </c>
      <c r="O92" s="18">
        <f t="shared" si="15"/>
        <v>0.21831688599999999</v>
      </c>
      <c r="P92" s="9">
        <f t="shared" si="16"/>
        <v>0.22179853240078584</v>
      </c>
      <c r="Q92" s="9">
        <v>0.4</v>
      </c>
      <c r="R92" s="9">
        <v>0.6</v>
      </c>
      <c r="S92" s="18">
        <f t="shared" si="17"/>
        <v>1.9227174622952224E-2</v>
      </c>
      <c r="T92" s="73">
        <f t="shared" si="18"/>
        <v>0.6266238325123239</v>
      </c>
      <c r="U92" s="73">
        <f t="shared" si="19"/>
        <v>8.7078578705515816E-2</v>
      </c>
      <c r="V92" s="12">
        <v>0.4</v>
      </c>
    </row>
    <row r="93" spans="1:22" x14ac:dyDescent="0.2">
      <c r="A93" s="79"/>
      <c r="B93" s="27">
        <f t="shared" si="20"/>
        <v>87</v>
      </c>
      <c r="C93" s="70">
        <v>16.55797982</v>
      </c>
      <c r="D93" s="28">
        <v>4.7854758500000001</v>
      </c>
      <c r="E93" s="29">
        <v>12.93421921</v>
      </c>
      <c r="F93" s="30">
        <v>0.43925505300000001</v>
      </c>
      <c r="G93" s="31">
        <v>0.98076507999999996</v>
      </c>
      <c r="H93" s="32">
        <v>9.5272744000000006E-2</v>
      </c>
      <c r="I93" s="33">
        <v>0.52300000000000002</v>
      </c>
      <c r="J93" s="34">
        <v>5.9399999999999897E-2</v>
      </c>
      <c r="K93" s="39">
        <v>0.44135400000000002</v>
      </c>
      <c r="M93" s="8">
        <v>87</v>
      </c>
      <c r="N93" s="9">
        <f t="shared" si="9"/>
        <v>0.90472725600000004</v>
      </c>
      <c r="O93" s="18">
        <f t="shared" si="15"/>
        <v>9.5272743999999965E-2</v>
      </c>
      <c r="P93" s="9">
        <f t="shared" si="16"/>
        <v>0.37816907646650849</v>
      </c>
      <c r="Q93" s="9">
        <v>0.4</v>
      </c>
      <c r="R93" s="9">
        <v>0.6</v>
      </c>
      <c r="S93" s="18">
        <f t="shared" si="17"/>
        <v>1.9227174622952224E-2</v>
      </c>
      <c r="T93" s="73">
        <f t="shared" si="18"/>
        <v>0.45786012914440161</v>
      </c>
      <c r="U93" s="73">
        <f t="shared" si="19"/>
        <v>5.5440006629461552E-2</v>
      </c>
      <c r="V93" s="12">
        <v>0.4</v>
      </c>
    </row>
    <row r="94" spans="1:22" x14ac:dyDescent="0.2">
      <c r="A94" s="79"/>
      <c r="B94" s="27">
        <f t="shared" si="20"/>
        <v>88</v>
      </c>
      <c r="C94" s="70">
        <v>17.477270000000001</v>
      </c>
      <c r="D94" s="28">
        <v>4.4813316810000003</v>
      </c>
      <c r="E94" s="29">
        <v>7.9516603970000004</v>
      </c>
      <c r="F94" s="30">
        <v>0.42227810900000001</v>
      </c>
      <c r="G94" s="31">
        <v>0.89976105799999995</v>
      </c>
      <c r="H94" s="32">
        <v>0.17811950900000001</v>
      </c>
      <c r="I94" s="33">
        <v>0.59460000000000002</v>
      </c>
      <c r="J94" s="34">
        <v>9.3799999999999994E-2</v>
      </c>
      <c r="K94" s="39">
        <v>0.42512799999999901</v>
      </c>
      <c r="M94" s="8">
        <v>88</v>
      </c>
      <c r="N94" s="9">
        <f t="shared" si="9"/>
        <v>0.82188049099999994</v>
      </c>
      <c r="O94" s="18">
        <f t="shared" si="15"/>
        <v>0.17811950900000006</v>
      </c>
      <c r="P94" s="9">
        <f t="shared" si="16"/>
        <v>0.266347211305136</v>
      </c>
      <c r="Q94" s="9">
        <v>0.4</v>
      </c>
      <c r="R94" s="9">
        <v>0.6</v>
      </c>
      <c r="S94" s="18">
        <f t="shared" si="17"/>
        <v>1.9227174622952224E-2</v>
      </c>
      <c r="T94" s="73">
        <f t="shared" si="18"/>
        <v>0.5810944231960542</v>
      </c>
      <c r="U94" s="73">
        <f t="shared" si="19"/>
        <v>8.1484763295613313E-2</v>
      </c>
      <c r="V94" s="12">
        <v>0.4</v>
      </c>
    </row>
    <row r="95" spans="1:22" x14ac:dyDescent="0.2">
      <c r="A95" s="79"/>
      <c r="B95" s="27">
        <f t="shared" si="20"/>
        <v>89</v>
      </c>
      <c r="C95" s="70">
        <v>7.2470882339999996</v>
      </c>
      <c r="D95" s="28">
        <v>3.8272832050000001</v>
      </c>
      <c r="E95" s="29">
        <v>13.10278911</v>
      </c>
      <c r="F95" s="30">
        <v>0.48875221600000002</v>
      </c>
      <c r="G95" s="31">
        <v>0.81272288800000003</v>
      </c>
      <c r="H95" s="32">
        <v>0.176344046</v>
      </c>
      <c r="I95" s="33">
        <v>0.63219999999999998</v>
      </c>
      <c r="J95" s="34">
        <v>8.2199999999999995E-2</v>
      </c>
      <c r="K95" s="39">
        <v>0.49023600000000001</v>
      </c>
      <c r="M95" s="8">
        <v>89</v>
      </c>
      <c r="N95" s="9">
        <f t="shared" si="9"/>
        <v>0.82365595400000002</v>
      </c>
      <c r="O95" s="18">
        <f t="shared" si="15"/>
        <v>0.17634404599999998</v>
      </c>
      <c r="P95" s="9">
        <f t="shared" si="16"/>
        <v>0.26845334900549839</v>
      </c>
      <c r="Q95" s="9">
        <v>0.4</v>
      </c>
      <c r="R95" s="9">
        <v>0.6</v>
      </c>
      <c r="S95" s="18">
        <f t="shared" si="17"/>
        <v>1.9227174622952224E-2</v>
      </c>
      <c r="T95" s="73">
        <f t="shared" si="18"/>
        <v>0.57888680072038134</v>
      </c>
      <c r="U95" s="73">
        <f t="shared" si="19"/>
        <v>8.1144792020233739E-2</v>
      </c>
      <c r="V95" s="12">
        <v>0.4</v>
      </c>
    </row>
    <row r="96" spans="1:22" x14ac:dyDescent="0.2">
      <c r="A96" s="79"/>
      <c r="B96" s="27">
        <f t="shared" si="20"/>
        <v>90</v>
      </c>
      <c r="C96" s="70">
        <v>1.0563949459999999</v>
      </c>
      <c r="D96" s="28">
        <v>2.1435434230000001</v>
      </c>
      <c r="E96" s="29">
        <v>5.7544609329999998</v>
      </c>
      <c r="F96" s="30">
        <v>0.409144907</v>
      </c>
      <c r="G96" s="31">
        <v>0.909620867</v>
      </c>
      <c r="H96" s="32">
        <v>0.160269035</v>
      </c>
      <c r="I96" s="33">
        <v>0.5806</v>
      </c>
      <c r="J96" s="34">
        <v>8.6999999999999994E-2</v>
      </c>
      <c r="K96" s="39">
        <v>0.41223799999999999</v>
      </c>
      <c r="M96" s="8">
        <v>90</v>
      </c>
      <c r="N96" s="9">
        <f t="shared" si="9"/>
        <v>0.839730965</v>
      </c>
      <c r="O96" s="18">
        <f t="shared" si="15"/>
        <v>0.160269035</v>
      </c>
      <c r="P96" s="9">
        <f t="shared" si="16"/>
        <v>0.28807668821285343</v>
      </c>
      <c r="Q96" s="9">
        <v>0.4</v>
      </c>
      <c r="R96" s="9">
        <v>0.6</v>
      </c>
      <c r="S96" s="18">
        <f t="shared" si="17"/>
        <v>1.9227174622952224E-2</v>
      </c>
      <c r="T96" s="73">
        <f t="shared" si="18"/>
        <v>0.55809308461301654</v>
      </c>
      <c r="U96" s="73">
        <f t="shared" si="19"/>
        <v>7.7674006831404213E-2</v>
      </c>
      <c r="V96" s="12">
        <v>0.4</v>
      </c>
    </row>
    <row r="97" spans="1:22" x14ac:dyDescent="0.2">
      <c r="A97" s="79"/>
      <c r="B97" s="27">
        <f t="shared" si="20"/>
        <v>91</v>
      </c>
      <c r="C97" s="70">
        <v>8.2657819279999991</v>
      </c>
      <c r="D97" s="28">
        <v>4.1509758980000004</v>
      </c>
      <c r="E97" s="29">
        <v>4.2862634630000001</v>
      </c>
      <c r="F97" s="30">
        <v>0.41358441899999998</v>
      </c>
      <c r="G97" s="31">
        <v>0.69578716600000001</v>
      </c>
      <c r="H97" s="32">
        <v>9.3083734000000001E-2</v>
      </c>
      <c r="I97" s="33">
        <v>0.51259999999999994</v>
      </c>
      <c r="J97" s="34">
        <v>5.62E-2</v>
      </c>
      <c r="K97" s="39">
        <v>0.42848799999999998</v>
      </c>
      <c r="M97" s="8">
        <v>91</v>
      </c>
      <c r="N97" s="9">
        <f t="shared" si="9"/>
        <v>0.90691626599999997</v>
      </c>
      <c r="O97" s="18">
        <f t="shared" si="15"/>
        <v>9.3083734000000029E-2</v>
      </c>
      <c r="P97" s="9">
        <f t="shared" si="16"/>
        <v>0.38151950887695812</v>
      </c>
      <c r="Q97" s="9">
        <v>0.4</v>
      </c>
      <c r="R97" s="9">
        <v>0.6</v>
      </c>
      <c r="S97" s="18">
        <f t="shared" si="17"/>
        <v>1.9227174622952224E-2</v>
      </c>
      <c r="T97" s="73">
        <f t="shared" si="18"/>
        <v>0.45399375160315536</v>
      </c>
      <c r="U97" s="73">
        <f t="shared" si="19"/>
        <v>5.4433115544572599E-2</v>
      </c>
      <c r="V97" s="12">
        <v>0.4</v>
      </c>
    </row>
    <row r="98" spans="1:22" x14ac:dyDescent="0.2">
      <c r="A98" s="79"/>
      <c r="B98" s="27">
        <f t="shared" si="20"/>
        <v>92</v>
      </c>
      <c r="C98" s="70">
        <v>4.9285756559999996</v>
      </c>
      <c r="D98" s="28">
        <v>2.1020236780000001</v>
      </c>
      <c r="E98" s="29">
        <v>11.2666401</v>
      </c>
      <c r="F98" s="30">
        <v>0.356614392</v>
      </c>
      <c r="G98" s="31">
        <v>0.590305411</v>
      </c>
      <c r="H98" s="32">
        <v>0.117008471</v>
      </c>
      <c r="I98" s="33">
        <v>0.55620000000000003</v>
      </c>
      <c r="J98" s="34">
        <v>5.9399999999999897E-2</v>
      </c>
      <c r="K98" s="39">
        <v>0.40984799999999999</v>
      </c>
      <c r="M98" s="8">
        <v>92</v>
      </c>
      <c r="N98" s="9">
        <f t="shared" si="9"/>
        <v>0.882991529</v>
      </c>
      <c r="O98" s="18">
        <f t="shared" si="15"/>
        <v>0.117008471</v>
      </c>
      <c r="P98" s="9">
        <f t="shared" si="16"/>
        <v>0.34604921069619826</v>
      </c>
      <c r="Q98" s="9">
        <v>0.4</v>
      </c>
      <c r="R98" s="9">
        <v>0.6</v>
      </c>
      <c r="S98" s="18">
        <f t="shared" si="17"/>
        <v>1.9227174622952224E-2</v>
      </c>
      <c r="T98" s="73">
        <f t="shared" si="18"/>
        <v>0.4944414783381208</v>
      </c>
      <c r="U98" s="73">
        <f t="shared" si="19"/>
        <v>6.4469895725993862E-2</v>
      </c>
      <c r="V98" s="12">
        <v>0.4</v>
      </c>
    </row>
    <row r="99" spans="1:22" x14ac:dyDescent="0.2">
      <c r="A99" s="79"/>
      <c r="B99" s="27">
        <f t="shared" si="20"/>
        <v>93</v>
      </c>
      <c r="C99" s="70">
        <v>16.235078690000002</v>
      </c>
      <c r="D99" s="28">
        <v>3.8399333019999999</v>
      </c>
      <c r="E99" s="29">
        <v>15.62937048</v>
      </c>
      <c r="F99" s="30">
        <v>0.41115923599999998</v>
      </c>
      <c r="G99" s="31">
        <v>0.62558419600000004</v>
      </c>
      <c r="H99" s="32">
        <v>0.16233725900000001</v>
      </c>
      <c r="I99" s="33">
        <v>0.62739999999999996</v>
      </c>
      <c r="J99" s="34">
        <v>6.6199999999999995E-2</v>
      </c>
      <c r="K99" s="39">
        <v>0.41778599999999999</v>
      </c>
      <c r="M99" s="8">
        <v>93</v>
      </c>
      <c r="N99" s="9">
        <f t="shared" si="9"/>
        <v>0.83766274099999993</v>
      </c>
      <c r="O99" s="18">
        <f t="shared" si="15"/>
        <v>0.16233725900000007</v>
      </c>
      <c r="P99" s="9">
        <f t="shared" si="16"/>
        <v>0.2854953749849295</v>
      </c>
      <c r="Q99" s="9">
        <v>0.4</v>
      </c>
      <c r="R99" s="9">
        <v>0.6</v>
      </c>
      <c r="S99" s="18">
        <f t="shared" si="17"/>
        <v>1.9227174622952224E-2</v>
      </c>
      <c r="T99" s="73">
        <f t="shared" si="18"/>
        <v>0.5608511616473012</v>
      </c>
      <c r="U99" s="73">
        <f t="shared" si="19"/>
        <v>7.8161199931119335E-2</v>
      </c>
      <c r="V99" s="12">
        <v>0.4</v>
      </c>
    </row>
    <row r="100" spans="1:22" x14ac:dyDescent="0.2">
      <c r="A100" s="79"/>
      <c r="B100" s="27">
        <f t="shared" si="20"/>
        <v>94</v>
      </c>
      <c r="C100" s="70">
        <v>8.5382441960000008</v>
      </c>
      <c r="D100" s="28">
        <v>4.2917471259999997</v>
      </c>
      <c r="E100" s="29">
        <v>13.65275875</v>
      </c>
      <c r="F100" s="30">
        <v>0.38690896000000002</v>
      </c>
      <c r="G100" s="31">
        <v>0.78914914199999997</v>
      </c>
      <c r="H100" s="32">
        <v>0.18083975999999999</v>
      </c>
      <c r="I100" s="33">
        <v>0.62180000000000002</v>
      </c>
      <c r="J100" s="34">
        <v>7.6600000000000001E-2</v>
      </c>
      <c r="K100" s="39">
        <v>0.40141399999999999</v>
      </c>
      <c r="M100" s="8">
        <v>94</v>
      </c>
      <c r="N100" s="9">
        <f t="shared" si="9"/>
        <v>0.81916023999999998</v>
      </c>
      <c r="O100" s="18">
        <f t="shared" si="15"/>
        <v>0.18083976000000002</v>
      </c>
      <c r="P100" s="9">
        <f t="shared" si="16"/>
        <v>0.26314362792628332</v>
      </c>
      <c r="Q100" s="9">
        <v>0.4</v>
      </c>
      <c r="R100" s="9">
        <v>0.6</v>
      </c>
      <c r="S100" s="18">
        <f t="shared" si="17"/>
        <v>1.9227174622952224E-2</v>
      </c>
      <c r="T100" s="73">
        <f t="shared" si="18"/>
        <v>0.58444320259343507</v>
      </c>
      <c r="U100" s="73">
        <f t="shared" si="19"/>
        <v>8.1989450144086415E-2</v>
      </c>
      <c r="V100" s="12">
        <v>0.4</v>
      </c>
    </row>
    <row r="101" spans="1:22" x14ac:dyDescent="0.2">
      <c r="A101" s="79"/>
      <c r="B101" s="27">
        <f t="shared" si="20"/>
        <v>95</v>
      </c>
      <c r="C101" s="70">
        <v>17.15863023</v>
      </c>
      <c r="D101" s="28">
        <v>4.3975295350000003</v>
      </c>
      <c r="E101" s="29">
        <v>13.870780269999999</v>
      </c>
      <c r="F101" s="30">
        <v>0.35582287899999998</v>
      </c>
      <c r="G101" s="31">
        <v>0.60532277300000004</v>
      </c>
      <c r="H101" s="32">
        <v>0.103447103</v>
      </c>
      <c r="I101" s="33">
        <v>0.54779999999999995</v>
      </c>
      <c r="J101" s="34">
        <v>5.2999999999999999E-2</v>
      </c>
      <c r="K101" s="39">
        <v>0.412906</v>
      </c>
      <c r="M101" s="8">
        <v>95</v>
      </c>
      <c r="N101" s="9">
        <f t="shared" si="9"/>
        <v>0.89655289699999996</v>
      </c>
      <c r="O101" s="18">
        <f t="shared" si="15"/>
        <v>0.10344710300000004</v>
      </c>
      <c r="P101" s="9">
        <f t="shared" si="16"/>
        <v>0.36584624660305082</v>
      </c>
      <c r="Q101" s="9">
        <v>0.4</v>
      </c>
      <c r="R101" s="9">
        <v>0.6</v>
      </c>
      <c r="S101" s="18">
        <f t="shared" si="17"/>
        <v>1.9227174622952224E-2</v>
      </c>
      <c r="T101" s="73">
        <f t="shared" si="18"/>
        <v>0.47199948775145845</v>
      </c>
      <c r="U101" s="73">
        <f t="shared" si="19"/>
        <v>5.9039391457057847E-2</v>
      </c>
      <c r="V101" s="12">
        <v>0.4</v>
      </c>
    </row>
    <row r="102" spans="1:22" x14ac:dyDescent="0.2">
      <c r="A102" s="79"/>
      <c r="B102" s="27">
        <f t="shared" si="20"/>
        <v>96</v>
      </c>
      <c r="C102" s="70">
        <v>18.067472819999999</v>
      </c>
      <c r="D102" s="28">
        <v>4.7240232090000003</v>
      </c>
      <c r="E102" s="29">
        <v>17.610788800000002</v>
      </c>
      <c r="F102" s="30">
        <v>0.48382534100000002</v>
      </c>
      <c r="G102" s="31">
        <v>0.84176088400000004</v>
      </c>
      <c r="H102" s="32">
        <v>0.20319509199999999</v>
      </c>
      <c r="I102" s="33">
        <v>0.64900000000000002</v>
      </c>
      <c r="J102" s="34">
        <v>9.0999999999999998E-2</v>
      </c>
      <c r="K102" s="39">
        <v>0.48810999999999999</v>
      </c>
      <c r="M102" s="8">
        <v>96</v>
      </c>
      <c r="N102" s="9">
        <f t="shared" si="9"/>
        <v>0.79680490800000003</v>
      </c>
      <c r="O102" s="18">
        <f t="shared" si="15"/>
        <v>0.20319509199999997</v>
      </c>
      <c r="P102" s="9">
        <f t="shared" si="16"/>
        <v>0.23786541650915297</v>
      </c>
      <c r="Q102" s="9">
        <v>0.4</v>
      </c>
      <c r="R102" s="9">
        <v>0.6</v>
      </c>
      <c r="S102" s="18">
        <f t="shared" si="17"/>
        <v>1.9227174622952224E-2</v>
      </c>
      <c r="T102" s="73">
        <f t="shared" si="18"/>
        <v>0.61046766868204272</v>
      </c>
      <c r="U102" s="73">
        <f t="shared" si="19"/>
        <v>8.5426155035406667E-2</v>
      </c>
      <c r="V102" s="12">
        <v>0.4</v>
      </c>
    </row>
    <row r="103" spans="1:22" x14ac:dyDescent="0.2">
      <c r="A103" s="79"/>
      <c r="B103" s="27">
        <f t="shared" si="20"/>
        <v>97</v>
      </c>
      <c r="C103" s="70">
        <v>19.442002630000001</v>
      </c>
      <c r="D103" s="28">
        <v>2.7316023330000001</v>
      </c>
      <c r="E103" s="29">
        <v>7.3079921450000001</v>
      </c>
      <c r="F103" s="30">
        <v>0.40332353900000001</v>
      </c>
      <c r="G103" s="31">
        <v>0.56299247299999999</v>
      </c>
      <c r="H103" s="32">
        <v>9.8217908000000007E-2</v>
      </c>
      <c r="I103" s="33">
        <v>0.52139999999999997</v>
      </c>
      <c r="J103" s="34">
        <v>5.9399999999999897E-2</v>
      </c>
      <c r="K103" s="39">
        <v>0.43165399999999998</v>
      </c>
      <c r="M103" s="8">
        <v>97</v>
      </c>
      <c r="N103" s="9">
        <f t="shared" si="9"/>
        <v>0.90178209200000004</v>
      </c>
      <c r="O103" s="18">
        <f t="shared" si="15"/>
        <v>9.8217907999999965E-2</v>
      </c>
      <c r="P103" s="9">
        <f t="shared" si="16"/>
        <v>0.37369506834905797</v>
      </c>
      <c r="Q103" s="9">
        <v>0.4</v>
      </c>
      <c r="R103" s="9">
        <v>0.6</v>
      </c>
      <c r="S103" s="18">
        <f t="shared" si="17"/>
        <v>1.9227174622952224E-2</v>
      </c>
      <c r="T103" s="73">
        <f t="shared" si="18"/>
        <v>0.46300847949410356</v>
      </c>
      <c r="U103" s="73">
        <f t="shared" si="19"/>
        <v>5.676583661004727E-2</v>
      </c>
      <c r="V103" s="12">
        <v>0.4</v>
      </c>
    </row>
    <row r="104" spans="1:22" x14ac:dyDescent="0.2">
      <c r="A104" s="79"/>
      <c r="B104" s="27">
        <f t="shared" si="20"/>
        <v>98</v>
      </c>
      <c r="C104" s="70">
        <v>17.583867810000001</v>
      </c>
      <c r="D104" s="28">
        <v>2.2145639070000001</v>
      </c>
      <c r="E104" s="29">
        <v>13.1749434</v>
      </c>
      <c r="F104" s="30">
        <v>0.39425055399999998</v>
      </c>
      <c r="G104" s="31">
        <v>0.746744678</v>
      </c>
      <c r="H104" s="32">
        <v>8.8129440000000003E-2</v>
      </c>
      <c r="I104" s="33">
        <v>0.52980000000000005</v>
      </c>
      <c r="J104" s="34">
        <v>5.0599999999999999E-2</v>
      </c>
      <c r="K104" s="39">
        <v>0.45161400000000002</v>
      </c>
      <c r="M104" s="8">
        <v>98</v>
      </c>
      <c r="N104" s="9">
        <f t="shared" si="9"/>
        <v>0.91187056</v>
      </c>
      <c r="O104" s="18">
        <f t="shared" si="15"/>
        <v>8.8129440000000003E-2</v>
      </c>
      <c r="P104" s="9">
        <f t="shared" si="16"/>
        <v>0.38918192566494386</v>
      </c>
      <c r="Q104" s="9">
        <v>0.4</v>
      </c>
      <c r="R104" s="9">
        <v>0.6</v>
      </c>
      <c r="S104" s="18">
        <f t="shared" si="17"/>
        <v>1.9227174622952224E-2</v>
      </c>
      <c r="T104" s="73">
        <f t="shared" si="18"/>
        <v>0.44511645950202933</v>
      </c>
      <c r="U104" s="73">
        <f t="shared" si="19"/>
        <v>5.2085757344190596E-2</v>
      </c>
      <c r="V104" s="12">
        <v>0.4</v>
      </c>
    </row>
    <row r="105" spans="1:22" x14ac:dyDescent="0.2">
      <c r="A105" s="79"/>
      <c r="B105" s="27">
        <f t="shared" si="20"/>
        <v>99</v>
      </c>
      <c r="C105" s="70">
        <v>5.8838713340000002</v>
      </c>
      <c r="D105" s="28">
        <v>3.111339686</v>
      </c>
      <c r="E105" s="29">
        <v>9.4909727289999992</v>
      </c>
      <c r="F105" s="30">
        <v>0.41197186699999999</v>
      </c>
      <c r="G105" s="31">
        <v>0.82451673000000003</v>
      </c>
      <c r="H105" s="32">
        <v>0.168150516</v>
      </c>
      <c r="I105" s="33">
        <v>0.60619999999999996</v>
      </c>
      <c r="J105" s="34">
        <v>8.14E-2</v>
      </c>
      <c r="K105" s="39">
        <v>0.41549599999999998</v>
      </c>
      <c r="M105" s="8">
        <v>99</v>
      </c>
      <c r="N105" s="9">
        <f t="shared" si="9"/>
        <v>0.83184948400000003</v>
      </c>
      <c r="O105" s="18">
        <f t="shared" si="15"/>
        <v>0.16815051599999997</v>
      </c>
      <c r="P105" s="9">
        <f t="shared" si="16"/>
        <v>0.27832988838704592</v>
      </c>
      <c r="Q105" s="9">
        <v>0.4</v>
      </c>
      <c r="R105" s="9">
        <v>0.6</v>
      </c>
      <c r="S105" s="18">
        <f t="shared" si="17"/>
        <v>1.9227174622952224E-2</v>
      </c>
      <c r="T105" s="73">
        <f t="shared" si="18"/>
        <v>0.56847142596345823</v>
      </c>
      <c r="U105" s="73">
        <f t="shared" si="19"/>
        <v>7.9465481735947058E-2</v>
      </c>
      <c r="V105" s="12">
        <v>0.4</v>
      </c>
    </row>
    <row r="106" spans="1:22" x14ac:dyDescent="0.2">
      <c r="A106" s="79"/>
      <c r="B106" s="27">
        <f t="shared" si="20"/>
        <v>100</v>
      </c>
      <c r="C106" s="70">
        <v>16.841160030000001</v>
      </c>
      <c r="D106" s="28">
        <v>3.9780013319999998</v>
      </c>
      <c r="E106" s="29">
        <v>16.84176879</v>
      </c>
      <c r="F106" s="30">
        <v>0.38488085500000002</v>
      </c>
      <c r="G106" s="31">
        <v>0.77289343099999996</v>
      </c>
      <c r="H106" s="32">
        <v>0.22344651500000001</v>
      </c>
      <c r="I106" s="33">
        <v>0.66820000000000002</v>
      </c>
      <c r="J106" s="34">
        <v>7.0999999999999994E-2</v>
      </c>
      <c r="K106" s="39">
        <v>0.394092</v>
      </c>
      <c r="M106" s="8">
        <v>100</v>
      </c>
      <c r="N106" s="9">
        <f t="shared" si="9"/>
        <v>0.77655348499999999</v>
      </c>
      <c r="O106" s="18">
        <f t="shared" si="15"/>
        <v>0.22344651500000001</v>
      </c>
      <c r="P106" s="9">
        <f t="shared" si="16"/>
        <v>0.21653196343643236</v>
      </c>
      <c r="Q106" s="9">
        <v>0.4</v>
      </c>
      <c r="R106" s="9">
        <v>0.6</v>
      </c>
      <c r="S106" s="18">
        <f t="shared" si="17"/>
        <v>1.9227174622952224E-2</v>
      </c>
      <c r="T106" s="73">
        <f t="shared" si="18"/>
        <v>0.63185134917954588</v>
      </c>
      <c r="U106" s="73">
        <f t="shared" si="19"/>
        <v>8.7524639742144028E-2</v>
      </c>
      <c r="V106" s="12">
        <v>0.4</v>
      </c>
    </row>
    <row r="107" spans="1:22" x14ac:dyDescent="0.2">
      <c r="A107" s="79"/>
      <c r="B107" s="27">
        <f t="shared" si="20"/>
        <v>101</v>
      </c>
      <c r="C107" s="70">
        <v>5.3543931569999996</v>
      </c>
      <c r="D107" s="28">
        <v>3.573638291</v>
      </c>
      <c r="E107" s="29">
        <v>6.9396358610000002</v>
      </c>
      <c r="F107" s="30">
        <v>0.49974982499999998</v>
      </c>
      <c r="G107" s="31">
        <v>0.89167267699999997</v>
      </c>
      <c r="H107" s="32">
        <v>0.14848666099999999</v>
      </c>
      <c r="I107" s="33">
        <v>0.57340000000000002</v>
      </c>
      <c r="J107" s="34">
        <v>9.4599999999999906E-2</v>
      </c>
      <c r="K107" s="39">
        <v>0.50158599999999998</v>
      </c>
      <c r="M107" s="8">
        <v>101</v>
      </c>
      <c r="N107" s="9">
        <f t="shared" si="9"/>
        <v>0.85151333900000004</v>
      </c>
      <c r="O107" s="18">
        <f t="shared" si="15"/>
        <v>0.14848666099999996</v>
      </c>
      <c r="P107" s="9">
        <f t="shared" si="16"/>
        <v>0.30310654568921869</v>
      </c>
      <c r="Q107" s="9">
        <v>0.4</v>
      </c>
      <c r="R107" s="9">
        <v>0.6</v>
      </c>
      <c r="S107" s="18">
        <f t="shared" si="17"/>
        <v>1.9227174622952224E-2</v>
      </c>
      <c r="T107" s="73">
        <f t="shared" si="18"/>
        <v>0.54190073320741738</v>
      </c>
      <c r="U107" s="73">
        <f t="shared" si="19"/>
        <v>7.4659536078667751E-2</v>
      </c>
      <c r="V107" s="12">
        <v>0.4</v>
      </c>
    </row>
    <row r="108" spans="1:22" x14ac:dyDescent="0.2">
      <c r="A108" s="79"/>
      <c r="B108" s="27">
        <f t="shared" si="20"/>
        <v>102</v>
      </c>
      <c r="C108" s="70">
        <v>10.03091854</v>
      </c>
      <c r="D108" s="28">
        <v>3.607332532</v>
      </c>
      <c r="E108" s="29">
        <v>15.882872430000001</v>
      </c>
      <c r="F108" s="30">
        <v>0.36514317400000001</v>
      </c>
      <c r="G108" s="31">
        <v>0.70262613100000004</v>
      </c>
      <c r="H108" s="32">
        <v>5.0363092999999998E-2</v>
      </c>
      <c r="I108" s="33">
        <v>0.50139999999999996</v>
      </c>
      <c r="J108" s="34">
        <v>3.4599999999999999E-2</v>
      </c>
      <c r="K108" s="39">
        <v>0.43548599999999899</v>
      </c>
      <c r="M108" s="8">
        <v>102</v>
      </c>
      <c r="N108" s="9">
        <f t="shared" si="9"/>
        <v>0.94963690700000003</v>
      </c>
      <c r="O108" s="18">
        <f t="shared" si="15"/>
        <v>5.036309299999997E-2</v>
      </c>
      <c r="P108" s="9">
        <f t="shared" si="16"/>
        <v>0.45131699407869191</v>
      </c>
      <c r="Q108" s="9">
        <v>0.4</v>
      </c>
      <c r="R108" s="9">
        <v>0.6</v>
      </c>
      <c r="S108" s="18">
        <f t="shared" si="17"/>
        <v>1.9227174622952224E-2</v>
      </c>
      <c r="T108" s="73">
        <f t="shared" si="18"/>
        <v>0.37141272566657374</v>
      </c>
      <c r="U108" s="73">
        <f t="shared" si="19"/>
        <v>3.0875762945013287E-2</v>
      </c>
      <c r="V108" s="12">
        <v>0.4</v>
      </c>
    </row>
    <row r="109" spans="1:22" x14ac:dyDescent="0.2">
      <c r="A109" s="79"/>
      <c r="B109" s="27">
        <f t="shared" si="20"/>
        <v>103</v>
      </c>
      <c r="C109" s="70">
        <v>15.3831714</v>
      </c>
      <c r="D109" s="28">
        <v>4.9670362289999996</v>
      </c>
      <c r="E109" s="29">
        <v>9.2364948469999995</v>
      </c>
      <c r="F109" s="30">
        <v>0.45389438100000001</v>
      </c>
      <c r="G109" s="31">
        <v>0.55467632700000002</v>
      </c>
      <c r="H109" s="32">
        <v>0.21470910600000001</v>
      </c>
      <c r="I109" s="33">
        <v>0.68220000000000003</v>
      </c>
      <c r="J109" s="34">
        <v>7.7799999999999994E-2</v>
      </c>
      <c r="K109" s="39">
        <v>0.45673799999999998</v>
      </c>
      <c r="M109" s="8">
        <v>103</v>
      </c>
      <c r="N109" s="9">
        <f t="shared" si="9"/>
        <v>0.78529089399999996</v>
      </c>
      <c r="O109" s="18">
        <f t="shared" si="15"/>
        <v>0.21470910600000004</v>
      </c>
      <c r="P109" s="9">
        <f t="shared" si="16"/>
        <v>0.22555790484126828</v>
      </c>
      <c r="Q109" s="9">
        <v>0.4</v>
      </c>
      <c r="R109" s="9">
        <v>0.6</v>
      </c>
      <c r="S109" s="18">
        <f t="shared" si="17"/>
        <v>1.9227174622952224E-2</v>
      </c>
      <c r="T109" s="73">
        <f t="shared" si="18"/>
        <v>0.62287143125843358</v>
      </c>
      <c r="U109" s="73">
        <f t="shared" si="19"/>
        <v>8.6730818849959021E-2</v>
      </c>
      <c r="V109" s="12">
        <v>0.4</v>
      </c>
    </row>
    <row r="110" spans="1:22" x14ac:dyDescent="0.2">
      <c r="A110" s="79"/>
      <c r="B110" s="27">
        <f t="shared" si="20"/>
        <v>104</v>
      </c>
      <c r="C110" s="70">
        <v>16.397954639999998</v>
      </c>
      <c r="D110" s="28">
        <v>3.536721622</v>
      </c>
      <c r="E110" s="29">
        <v>3.585114929</v>
      </c>
      <c r="F110" s="30">
        <v>0.36939312499999999</v>
      </c>
      <c r="G110" s="31">
        <v>0.72335448199999997</v>
      </c>
      <c r="H110" s="32">
        <v>7.2389959000000004E-2</v>
      </c>
      <c r="I110" s="33">
        <v>0.48419999999999902</v>
      </c>
      <c r="J110" s="34">
        <v>4.3799999999999902E-2</v>
      </c>
      <c r="K110" s="39">
        <v>0.38900000000000001</v>
      </c>
      <c r="M110" s="8">
        <v>104</v>
      </c>
      <c r="N110" s="9">
        <f t="shared" si="9"/>
        <v>0.927610041</v>
      </c>
      <c r="O110" s="18">
        <f t="shared" si="15"/>
        <v>7.2389959000000004E-2</v>
      </c>
      <c r="P110" s="9">
        <f t="shared" si="16"/>
        <v>0.41426702175276836</v>
      </c>
      <c r="Q110" s="9">
        <v>0.4</v>
      </c>
      <c r="R110" s="9">
        <v>0.6</v>
      </c>
      <c r="S110" s="18">
        <f t="shared" si="17"/>
        <v>1.9227174622952224E-2</v>
      </c>
      <c r="T110" s="73">
        <f t="shared" si="18"/>
        <v>0.41572175096696667</v>
      </c>
      <c r="U110" s="73">
        <f t="shared" si="19"/>
        <v>4.3978247151260225E-2</v>
      </c>
      <c r="V110" s="12">
        <v>0.4</v>
      </c>
    </row>
    <row r="111" spans="1:22" x14ac:dyDescent="0.2">
      <c r="A111" s="79"/>
      <c r="B111" s="27">
        <f t="shared" si="20"/>
        <v>105</v>
      </c>
      <c r="C111" s="70">
        <v>14.667944609999999</v>
      </c>
      <c r="D111" s="28">
        <v>3.9439700420000001</v>
      </c>
      <c r="E111" s="29">
        <v>11.78494858</v>
      </c>
      <c r="F111" s="30">
        <v>0.38911008899999999</v>
      </c>
      <c r="G111" s="31">
        <v>0.59764647699999995</v>
      </c>
      <c r="H111" s="32">
        <v>0.12978876</v>
      </c>
      <c r="I111" s="33">
        <v>0.59019999999999995</v>
      </c>
      <c r="J111" s="34">
        <v>6.3399999999999998E-2</v>
      </c>
      <c r="K111" s="39">
        <v>0.42054599999999998</v>
      </c>
      <c r="M111" s="8">
        <v>105</v>
      </c>
      <c r="N111" s="9">
        <f t="shared" si="9"/>
        <v>0.87021123999999994</v>
      </c>
      <c r="O111" s="18">
        <f t="shared" si="15"/>
        <v>0.12978876000000006</v>
      </c>
      <c r="P111" s="9">
        <f t="shared" si="16"/>
        <v>0.3281154007640979</v>
      </c>
      <c r="Q111" s="9">
        <v>0.4</v>
      </c>
      <c r="R111" s="9">
        <v>0.6</v>
      </c>
      <c r="S111" s="18">
        <f t="shared" si="17"/>
        <v>1.9227174622952224E-2</v>
      </c>
      <c r="T111" s="73">
        <f t="shared" si="18"/>
        <v>0.51447029023797741</v>
      </c>
      <c r="U111" s="73">
        <f t="shared" si="19"/>
        <v>6.8998829257387151E-2</v>
      </c>
      <c r="V111" s="12">
        <v>0.4</v>
      </c>
    </row>
    <row r="112" spans="1:22" x14ac:dyDescent="0.2">
      <c r="A112" s="79"/>
      <c r="B112" s="27">
        <f t="shared" si="20"/>
        <v>106</v>
      </c>
      <c r="C112" s="70">
        <v>9.8686849649999999</v>
      </c>
      <c r="D112" s="28">
        <v>3.261462345</v>
      </c>
      <c r="E112" s="29">
        <v>11.62785843</v>
      </c>
      <c r="F112" s="30">
        <v>0.42028767</v>
      </c>
      <c r="G112" s="31">
        <v>0.61907534399999997</v>
      </c>
      <c r="H112" s="32">
        <v>0.20804824699999999</v>
      </c>
      <c r="I112" s="33">
        <v>0.66379999999999995</v>
      </c>
      <c r="J112" s="34">
        <v>7.6999999999999999E-2</v>
      </c>
      <c r="K112" s="39">
        <v>0.42348799999999998</v>
      </c>
      <c r="M112" s="8">
        <v>106</v>
      </c>
      <c r="N112" s="9">
        <f t="shared" si="9"/>
        <v>0.79195175299999998</v>
      </c>
      <c r="O112" s="18">
        <f t="shared" si="15"/>
        <v>0.20804824700000002</v>
      </c>
      <c r="P112" s="9">
        <f t="shared" si="16"/>
        <v>0.2326198902907223</v>
      </c>
      <c r="Q112" s="9">
        <v>0.4</v>
      </c>
      <c r="R112" s="9">
        <v>0.6</v>
      </c>
      <c r="S112" s="18">
        <f t="shared" si="17"/>
        <v>1.9227174622952224E-2</v>
      </c>
      <c r="T112" s="73">
        <f t="shared" si="18"/>
        <v>0.61577627010159486</v>
      </c>
      <c r="U112" s="73">
        <f t="shared" si="19"/>
        <v>8.6012887794524442E-2</v>
      </c>
      <c r="V112" s="12">
        <v>0.4</v>
      </c>
    </row>
    <row r="113" spans="1:22" x14ac:dyDescent="0.2">
      <c r="A113" s="79"/>
      <c r="B113" s="27">
        <f t="shared" si="20"/>
        <v>107</v>
      </c>
      <c r="C113" s="70">
        <v>6.0632328190000004</v>
      </c>
      <c r="D113" s="28">
        <v>3.9161661900000002</v>
      </c>
      <c r="E113" s="29">
        <v>19.250139170000001</v>
      </c>
      <c r="F113" s="30">
        <v>0.443676452</v>
      </c>
      <c r="G113" s="31">
        <v>0.76446627599999994</v>
      </c>
      <c r="H113" s="32">
        <v>5.7206721000000002E-2</v>
      </c>
      <c r="I113" s="33">
        <v>0.51579999999999904</v>
      </c>
      <c r="J113" s="34">
        <v>3.5400000000000001E-2</v>
      </c>
      <c r="K113" s="39">
        <v>0.46894000000000002</v>
      </c>
      <c r="M113" s="8">
        <v>107</v>
      </c>
      <c r="N113" s="9">
        <f t="shared" si="9"/>
        <v>0.94279327899999998</v>
      </c>
      <c r="O113" s="18">
        <f t="shared" si="15"/>
        <v>5.7206721000000016E-2</v>
      </c>
      <c r="P113" s="9">
        <f t="shared" si="16"/>
        <v>0.43955846334028914</v>
      </c>
      <c r="Q113" s="9">
        <v>0.4</v>
      </c>
      <c r="R113" s="9">
        <v>0.6</v>
      </c>
      <c r="S113" s="18">
        <f t="shared" si="17"/>
        <v>1.9227174622952224E-2</v>
      </c>
      <c r="T113" s="73">
        <f t="shared" si="18"/>
        <v>0.38558723503520759</v>
      </c>
      <c r="U113" s="73">
        <f t="shared" si="19"/>
        <v>3.5174852477624238E-2</v>
      </c>
      <c r="V113" s="12">
        <v>0.4</v>
      </c>
    </row>
    <row r="114" spans="1:22" x14ac:dyDescent="0.2">
      <c r="A114" s="79"/>
      <c r="B114" s="27">
        <f t="shared" si="20"/>
        <v>108</v>
      </c>
      <c r="C114" s="70">
        <v>12.787938690000001</v>
      </c>
      <c r="D114" s="28">
        <v>4.8663627150000002</v>
      </c>
      <c r="E114" s="29">
        <v>18.981561849999999</v>
      </c>
      <c r="F114" s="30">
        <v>0.419864925</v>
      </c>
      <c r="G114" s="31">
        <v>0.73759386599999999</v>
      </c>
      <c r="H114" s="32">
        <v>0.12023657</v>
      </c>
      <c r="I114" s="33">
        <v>0.60339999999999905</v>
      </c>
      <c r="J114" s="34">
        <v>5.4199999999999998E-2</v>
      </c>
      <c r="K114" s="39">
        <v>0.45595999999999998</v>
      </c>
      <c r="M114" s="8">
        <v>108</v>
      </c>
      <c r="N114" s="9">
        <f t="shared" si="9"/>
        <v>0.87976343000000001</v>
      </c>
      <c r="O114" s="18">
        <f t="shared" si="15"/>
        <v>0.12023656999999999</v>
      </c>
      <c r="P114" s="9">
        <f t="shared" si="16"/>
        <v>0.34145388349990258</v>
      </c>
      <c r="Q114" s="9">
        <v>0.4</v>
      </c>
      <c r="R114" s="9">
        <v>0.6</v>
      </c>
      <c r="S114" s="18">
        <f t="shared" si="17"/>
        <v>1.9227174622952224E-2</v>
      </c>
      <c r="T114" s="73">
        <f t="shared" si="18"/>
        <v>0.49960136026530533</v>
      </c>
      <c r="U114" s="73">
        <f t="shared" si="19"/>
        <v>6.566648934633651E-2</v>
      </c>
      <c r="V114" s="12">
        <v>0.4</v>
      </c>
    </row>
    <row r="115" spans="1:22" x14ac:dyDescent="0.2">
      <c r="A115" s="79"/>
      <c r="B115" s="27">
        <f t="shared" si="20"/>
        <v>109</v>
      </c>
      <c r="C115" s="70">
        <v>12.334272690000001</v>
      </c>
      <c r="D115" s="28">
        <v>4.0185573520000002</v>
      </c>
      <c r="E115" s="29">
        <v>7.4075788769999997</v>
      </c>
      <c r="F115" s="30">
        <v>0.47570859700000001</v>
      </c>
      <c r="G115" s="31">
        <v>0.94870494000000005</v>
      </c>
      <c r="H115" s="32">
        <v>8.5749797000000003E-2</v>
      </c>
      <c r="I115" s="33">
        <v>0.50819999999999999</v>
      </c>
      <c r="J115" s="34">
        <v>5.6999999999999898E-2</v>
      </c>
      <c r="K115" s="39">
        <v>0.476133999999999</v>
      </c>
      <c r="M115" s="8">
        <v>109</v>
      </c>
      <c r="N115" s="9">
        <f t="shared" si="9"/>
        <v>0.91425020300000004</v>
      </c>
      <c r="O115" s="18">
        <f t="shared" si="15"/>
        <v>8.5749796999999961E-2</v>
      </c>
      <c r="P115" s="9">
        <f t="shared" si="16"/>
        <v>0.39290177529016834</v>
      </c>
      <c r="Q115" s="9">
        <v>0.4</v>
      </c>
      <c r="R115" s="9">
        <v>0.6</v>
      </c>
      <c r="S115" s="18">
        <f t="shared" si="17"/>
        <v>1.9227174622952224E-2</v>
      </c>
      <c r="T115" s="73">
        <f t="shared" si="18"/>
        <v>0.44078947218190323</v>
      </c>
      <c r="U115" s="73">
        <f t="shared" si="19"/>
        <v>5.0924059491632527E-2</v>
      </c>
      <c r="V115" s="12">
        <v>0.4</v>
      </c>
    </row>
    <row r="116" spans="1:22" x14ac:dyDescent="0.2">
      <c r="A116" s="79"/>
      <c r="B116" s="27">
        <f t="shared" si="20"/>
        <v>110</v>
      </c>
      <c r="C116" s="70">
        <v>7.4257156479999997</v>
      </c>
      <c r="D116" s="28">
        <v>2.6228730950000001</v>
      </c>
      <c r="E116" s="29">
        <v>4.0453897999999997</v>
      </c>
      <c r="F116" s="30">
        <v>0.379425503</v>
      </c>
      <c r="G116" s="31">
        <v>0.60416349700000005</v>
      </c>
      <c r="H116" s="32">
        <v>0.201800219</v>
      </c>
      <c r="I116" s="33">
        <v>0.64580000000000004</v>
      </c>
      <c r="J116" s="34">
        <v>7.1400000000000005E-2</v>
      </c>
      <c r="K116" s="39">
        <v>0.39172399999999902</v>
      </c>
      <c r="M116" s="8">
        <v>110</v>
      </c>
      <c r="N116" s="9">
        <f t="shared" si="9"/>
        <v>0.798199781</v>
      </c>
      <c r="O116" s="18">
        <f t="shared" si="15"/>
        <v>0.201800219</v>
      </c>
      <c r="P116" s="9">
        <f t="shared" si="16"/>
        <v>0.23938881665600853</v>
      </c>
      <c r="Q116" s="9">
        <v>0.4</v>
      </c>
      <c r="R116" s="9">
        <v>0.6</v>
      </c>
      <c r="S116" s="18">
        <f t="shared" si="17"/>
        <v>1.9227174622952224E-2</v>
      </c>
      <c r="T116" s="73">
        <f t="shared" si="18"/>
        <v>0.60891989897132492</v>
      </c>
      <c r="U116" s="73">
        <f t="shared" si="19"/>
        <v>8.5247370652421939E-2</v>
      </c>
      <c r="V116" s="12">
        <v>0.4</v>
      </c>
    </row>
    <row r="117" spans="1:22" x14ac:dyDescent="0.2">
      <c r="A117" s="79"/>
      <c r="B117" s="27">
        <f t="shared" si="20"/>
        <v>111</v>
      </c>
      <c r="C117" s="70">
        <v>9.5237357550000006</v>
      </c>
      <c r="D117" s="28">
        <v>3.0295135430000002</v>
      </c>
      <c r="E117" s="29">
        <v>20.00798022</v>
      </c>
      <c r="F117" s="30">
        <v>0.43759597</v>
      </c>
      <c r="G117" s="31">
        <v>0.75580690800000006</v>
      </c>
      <c r="H117" s="32">
        <v>0.19311556799999999</v>
      </c>
      <c r="I117" s="33">
        <v>0.65980000000000005</v>
      </c>
      <c r="J117" s="34">
        <v>7.2999999999999995E-2</v>
      </c>
      <c r="K117" s="39">
        <v>0.45138799999999901</v>
      </c>
      <c r="M117" s="8">
        <v>111</v>
      </c>
      <c r="N117" s="9">
        <f t="shared" si="9"/>
        <v>0.80688443200000004</v>
      </c>
      <c r="O117" s="18">
        <f t="shared" si="15"/>
        <v>0.19311556799999996</v>
      </c>
      <c r="P117" s="9">
        <f t="shared" si="16"/>
        <v>0.24903356157015841</v>
      </c>
      <c r="Q117" s="9">
        <v>0.4</v>
      </c>
      <c r="R117" s="9">
        <v>0.6</v>
      </c>
      <c r="S117" s="18">
        <f t="shared" si="17"/>
        <v>1.9227174622952224E-2</v>
      </c>
      <c r="T117" s="73">
        <f t="shared" si="18"/>
        <v>0.5990586961235258</v>
      </c>
      <c r="U117" s="73">
        <f t="shared" si="19"/>
        <v>8.4029688615015363E-2</v>
      </c>
      <c r="V117" s="12">
        <v>0.4</v>
      </c>
    </row>
    <row r="118" spans="1:22" x14ac:dyDescent="0.2">
      <c r="A118" s="79"/>
      <c r="B118" s="27">
        <f t="shared" si="20"/>
        <v>112</v>
      </c>
      <c r="C118" s="70">
        <v>7.654893414</v>
      </c>
      <c r="D118" s="28">
        <v>4.6822459609999996</v>
      </c>
      <c r="E118" s="29">
        <v>10.36628908</v>
      </c>
      <c r="F118" s="30">
        <v>0.44654520199999997</v>
      </c>
      <c r="G118" s="31">
        <v>0.68013999599999997</v>
      </c>
      <c r="H118" s="32">
        <v>0.20877479400000001</v>
      </c>
      <c r="I118" s="33">
        <v>0.66100000000000003</v>
      </c>
      <c r="J118" s="34">
        <v>8.0199999999999994E-2</v>
      </c>
      <c r="K118" s="39">
        <v>0.44825399999999899</v>
      </c>
      <c r="M118" s="8">
        <v>112</v>
      </c>
      <c r="N118" s="9">
        <f t="shared" si="9"/>
        <v>0.79122520600000001</v>
      </c>
      <c r="O118" s="18">
        <f t="shared" si="15"/>
        <v>0.20877479399999999</v>
      </c>
      <c r="P118" s="9">
        <f t="shared" si="16"/>
        <v>0.2318418954275113</v>
      </c>
      <c r="Q118" s="9">
        <v>0.4</v>
      </c>
      <c r="R118" s="9">
        <v>0.6</v>
      </c>
      <c r="S118" s="18">
        <f t="shared" si="17"/>
        <v>1.9227174622952224E-2</v>
      </c>
      <c r="T118" s="73">
        <f t="shared" si="18"/>
        <v>0.61656084853093696</v>
      </c>
      <c r="U118" s="73">
        <f t="shared" si="19"/>
        <v>8.6096060870832311E-2</v>
      </c>
      <c r="V118" s="12">
        <v>0.4</v>
      </c>
    </row>
    <row r="119" spans="1:22" x14ac:dyDescent="0.2">
      <c r="A119" s="79"/>
      <c r="B119" s="27">
        <f t="shared" si="20"/>
        <v>113</v>
      </c>
      <c r="C119" s="70">
        <v>0.81450917599999995</v>
      </c>
      <c r="D119" s="28">
        <v>3.493504239</v>
      </c>
      <c r="E119" s="29">
        <v>7.9198470839999997</v>
      </c>
      <c r="F119" s="30">
        <v>0.46312615000000001</v>
      </c>
      <c r="G119" s="31">
        <v>0.54462893599999995</v>
      </c>
      <c r="H119" s="32">
        <v>0.114720664</v>
      </c>
      <c r="I119" s="33">
        <v>0.56620000000000004</v>
      </c>
      <c r="J119" s="34">
        <v>6.0199999999999997E-2</v>
      </c>
      <c r="K119" s="39">
        <v>0.46395399999999998</v>
      </c>
      <c r="M119" s="8">
        <v>113</v>
      </c>
      <c r="N119" s="9">
        <f t="shared" si="9"/>
        <v>0.88527933599999997</v>
      </c>
      <c r="O119" s="18">
        <f t="shared" si="15"/>
        <v>0.11472066400000003</v>
      </c>
      <c r="P119" s="9">
        <f t="shared" si="16"/>
        <v>0.34933306658124014</v>
      </c>
      <c r="Q119" s="9">
        <v>0.4</v>
      </c>
      <c r="R119" s="9">
        <v>0.6</v>
      </c>
      <c r="S119" s="18">
        <f t="shared" si="17"/>
        <v>1.9227174622952224E-2</v>
      </c>
      <c r="T119" s="73">
        <f t="shared" si="18"/>
        <v>0.49074265477411599</v>
      </c>
      <c r="U119" s="73">
        <f t="shared" si="19"/>
        <v>6.359983578959176E-2</v>
      </c>
      <c r="V119" s="12">
        <v>0.4</v>
      </c>
    </row>
    <row r="120" spans="1:22" x14ac:dyDescent="0.2">
      <c r="A120" s="79"/>
      <c r="B120" s="27">
        <f t="shared" si="20"/>
        <v>114</v>
      </c>
      <c r="C120" s="70">
        <v>15.949059950000001</v>
      </c>
      <c r="D120" s="28">
        <v>2.504324634</v>
      </c>
      <c r="E120" s="29">
        <v>9.6262133060000004</v>
      </c>
      <c r="F120" s="30">
        <v>0.353595824</v>
      </c>
      <c r="G120" s="31">
        <v>0.93955573000000003</v>
      </c>
      <c r="H120" s="32">
        <v>0.14174766999999999</v>
      </c>
      <c r="I120" s="33">
        <v>0.56420000000000003</v>
      </c>
      <c r="J120" s="34">
        <v>7.4999999999999997E-2</v>
      </c>
      <c r="K120" s="39">
        <v>0.42187999999999998</v>
      </c>
      <c r="M120" s="8">
        <v>114</v>
      </c>
      <c r="N120" s="9">
        <f t="shared" si="9"/>
        <v>0.85825233000000001</v>
      </c>
      <c r="O120" s="18">
        <f t="shared" si="15"/>
        <v>0.14174766999999999</v>
      </c>
      <c r="P120" s="9">
        <f t="shared" si="16"/>
        <v>0.31195447494192008</v>
      </c>
      <c r="Q120" s="9">
        <v>0.4</v>
      </c>
      <c r="R120" s="9">
        <v>0.6</v>
      </c>
      <c r="S120" s="18">
        <f t="shared" si="17"/>
        <v>1.9227174622952224E-2</v>
      </c>
      <c r="T120" s="73">
        <f t="shared" si="18"/>
        <v>0.53226434502717046</v>
      </c>
      <c r="U120" s="73">
        <f t="shared" si="19"/>
        <v>7.2746784198159914E-2</v>
      </c>
      <c r="V120" s="12">
        <v>0.4</v>
      </c>
    </row>
    <row r="121" spans="1:22" x14ac:dyDescent="0.2">
      <c r="A121" s="79"/>
      <c r="B121" s="27">
        <f t="shared" si="20"/>
        <v>115</v>
      </c>
      <c r="C121" s="70">
        <v>1.3609105370000001</v>
      </c>
      <c r="D121" s="28">
        <v>2.8992708450000002</v>
      </c>
      <c r="E121" s="29">
        <v>12.78408349</v>
      </c>
      <c r="F121" s="30">
        <v>0.36470420399999998</v>
      </c>
      <c r="G121" s="31">
        <v>0.63009016299999998</v>
      </c>
      <c r="H121" s="32">
        <v>0.233766164</v>
      </c>
      <c r="I121" s="33">
        <v>0.68059999999999998</v>
      </c>
      <c r="J121" s="34">
        <v>6.6199999999999995E-2</v>
      </c>
      <c r="K121" s="39">
        <v>0.37515199999999999</v>
      </c>
      <c r="M121" s="8">
        <v>115</v>
      </c>
      <c r="N121" s="9">
        <f t="shared" si="9"/>
        <v>0.76623383600000006</v>
      </c>
      <c r="O121" s="18">
        <f t="shared" si="15"/>
        <v>0.23376616399999994</v>
      </c>
      <c r="P121" s="9">
        <f t="shared" si="16"/>
        <v>0.20621266847294067</v>
      </c>
      <c r="Q121" s="9">
        <v>0.4</v>
      </c>
      <c r="R121" s="9">
        <v>0.6</v>
      </c>
      <c r="S121" s="18">
        <f t="shared" si="17"/>
        <v>1.9227174622952224E-2</v>
      </c>
      <c r="T121" s="73">
        <f t="shared" si="18"/>
        <v>0.64199287600418242</v>
      </c>
      <c r="U121" s="73">
        <f t="shared" si="19"/>
        <v>8.8255628438618908E-2</v>
      </c>
      <c r="V121" s="12">
        <v>0.4</v>
      </c>
    </row>
    <row r="122" spans="1:22" x14ac:dyDescent="0.2">
      <c r="A122" s="79"/>
      <c r="B122" s="27">
        <f t="shared" si="20"/>
        <v>116</v>
      </c>
      <c r="C122" s="70">
        <v>2.5832309090000001</v>
      </c>
      <c r="D122" s="28">
        <v>3.864581652</v>
      </c>
      <c r="E122" s="29">
        <v>4.5778880510000004</v>
      </c>
      <c r="F122" s="30">
        <v>0.35847739299999998</v>
      </c>
      <c r="G122" s="31">
        <v>0.93130725199999997</v>
      </c>
      <c r="H122" s="32">
        <v>6.4877062999999999E-2</v>
      </c>
      <c r="I122" s="33">
        <v>0.46860000000000002</v>
      </c>
      <c r="J122" s="34">
        <v>4.2200000000000001E-2</v>
      </c>
      <c r="K122" s="39">
        <v>0.404197999999999</v>
      </c>
      <c r="M122" s="8">
        <v>116</v>
      </c>
      <c r="N122" s="9">
        <f t="shared" si="9"/>
        <v>0.93512293700000004</v>
      </c>
      <c r="O122" s="18">
        <f t="shared" si="15"/>
        <v>6.4877062999999957E-2</v>
      </c>
      <c r="P122" s="9">
        <f t="shared" si="16"/>
        <v>0.42664562099093317</v>
      </c>
      <c r="Q122" s="9">
        <v>0.4</v>
      </c>
      <c r="R122" s="9">
        <v>0.6</v>
      </c>
      <c r="S122" s="18">
        <f t="shared" si="17"/>
        <v>1.9227174622952224E-2</v>
      </c>
      <c r="T122" s="73">
        <f t="shared" si="18"/>
        <v>0.40103389384076976</v>
      </c>
      <c r="U122" s="73">
        <f t="shared" si="19"/>
        <v>3.9746431752463861E-2</v>
      </c>
      <c r="V122" s="12">
        <v>0.4</v>
      </c>
    </row>
    <row r="123" spans="1:22" x14ac:dyDescent="0.2">
      <c r="A123" s="79"/>
      <c r="B123" s="27">
        <f t="shared" si="20"/>
        <v>117</v>
      </c>
      <c r="C123" s="70">
        <v>2.228389081</v>
      </c>
      <c r="D123" s="28">
        <v>2.3465860919999999</v>
      </c>
      <c r="E123" s="29">
        <v>9.7948267869999999</v>
      </c>
      <c r="F123" s="30">
        <v>0.42297785999999998</v>
      </c>
      <c r="G123" s="31">
        <v>0.66801500000000003</v>
      </c>
      <c r="H123" s="32">
        <v>5.3280480999999998E-2</v>
      </c>
      <c r="I123" s="33">
        <v>0.46779999999999999</v>
      </c>
      <c r="J123" s="34">
        <v>3.6999999999999998E-2</v>
      </c>
      <c r="K123" s="39">
        <v>0.448324</v>
      </c>
      <c r="M123" s="8">
        <v>117</v>
      </c>
      <c r="N123" s="9">
        <f t="shared" si="9"/>
        <v>0.94671951899999995</v>
      </c>
      <c r="O123" s="18">
        <f t="shared" si="15"/>
        <v>5.3280481000000046E-2</v>
      </c>
      <c r="P123" s="9">
        <f t="shared" si="16"/>
        <v>0.44627685252598986</v>
      </c>
      <c r="Q123" s="9">
        <v>0.4</v>
      </c>
      <c r="R123" s="9">
        <v>0.6</v>
      </c>
      <c r="S123" s="18">
        <f t="shared" si="17"/>
        <v>1.9227174622952224E-2</v>
      </c>
      <c r="T123" s="73">
        <f t="shared" si="18"/>
        <v>0.377500992835761</v>
      </c>
      <c r="U123" s="73">
        <f t="shared" si="19"/>
        <v>3.2734204271614067E-2</v>
      </c>
      <c r="V123" s="12">
        <v>0.4</v>
      </c>
    </row>
    <row r="124" spans="1:22" x14ac:dyDescent="0.2">
      <c r="A124" s="79"/>
      <c r="B124" s="27">
        <f t="shared" si="20"/>
        <v>118</v>
      </c>
      <c r="C124" s="70">
        <v>6.2249755779999996</v>
      </c>
      <c r="D124" s="28">
        <v>2.6985887150000001</v>
      </c>
      <c r="E124" s="29">
        <v>11.944873230000001</v>
      </c>
      <c r="F124" s="30">
        <v>0.47023423600000003</v>
      </c>
      <c r="G124" s="31">
        <v>0.97679397000000001</v>
      </c>
      <c r="H124" s="32">
        <v>0.21675301699999999</v>
      </c>
      <c r="I124" s="33">
        <v>0.63019999999999998</v>
      </c>
      <c r="J124" s="34">
        <v>0.105</v>
      </c>
      <c r="K124" s="39">
        <v>0.44491999999999998</v>
      </c>
      <c r="M124" s="8">
        <v>118</v>
      </c>
      <c r="N124" s="9">
        <f t="shared" si="9"/>
        <v>0.78324698299999995</v>
      </c>
      <c r="O124" s="18">
        <f t="shared" si="15"/>
        <v>0.21675301700000005</v>
      </c>
      <c r="P124" s="9">
        <f t="shared" si="16"/>
        <v>0.22342248057111952</v>
      </c>
      <c r="Q124" s="9">
        <v>0.4</v>
      </c>
      <c r="R124" s="9">
        <v>0.6</v>
      </c>
      <c r="S124" s="18">
        <f t="shared" si="17"/>
        <v>1.9227174622952224E-2</v>
      </c>
      <c r="T124" s="73">
        <f t="shared" si="18"/>
        <v>0.62500501615829451</v>
      </c>
      <c r="U124" s="73">
        <f t="shared" si="19"/>
        <v>8.6931326992461644E-2</v>
      </c>
      <c r="V124" s="12">
        <v>0.4</v>
      </c>
    </row>
    <row r="125" spans="1:22" x14ac:dyDescent="0.2">
      <c r="A125" s="79"/>
      <c r="B125" s="27">
        <f t="shared" si="20"/>
        <v>119</v>
      </c>
      <c r="C125" s="70">
        <v>3.472765275</v>
      </c>
      <c r="D125" s="28">
        <v>3.9934345100000002</v>
      </c>
      <c r="E125" s="29">
        <v>6.6256760830000001</v>
      </c>
      <c r="F125" s="30">
        <v>0.41724044900000001</v>
      </c>
      <c r="G125" s="31">
        <v>0.52998000099999998</v>
      </c>
      <c r="H125" s="32">
        <v>0.187637951</v>
      </c>
      <c r="I125" s="33">
        <v>0.62939999999999996</v>
      </c>
      <c r="J125" s="34">
        <v>7.8200000000000006E-2</v>
      </c>
      <c r="K125" s="39">
        <v>0.419463999999999</v>
      </c>
      <c r="M125" s="8">
        <v>119</v>
      </c>
      <c r="N125" s="9">
        <f t="shared" si="9"/>
        <v>0.81236204899999997</v>
      </c>
      <c r="O125" s="18">
        <f t="shared" si="15"/>
        <v>0.18763795100000003</v>
      </c>
      <c r="P125" s="9">
        <f t="shared" si="16"/>
        <v>0.25525992564634348</v>
      </c>
      <c r="Q125" s="9">
        <v>0.4</v>
      </c>
      <c r="R125" s="9">
        <v>0.6</v>
      </c>
      <c r="S125" s="18">
        <f t="shared" si="17"/>
        <v>1.9227174622952224E-2</v>
      </c>
      <c r="T125" s="73">
        <f t="shared" si="18"/>
        <v>0.59263652377434883</v>
      </c>
      <c r="U125" s="73">
        <f t="shared" si="19"/>
        <v>8.3166566770333128E-2</v>
      </c>
      <c r="V125" s="12">
        <v>0.4</v>
      </c>
    </row>
    <row r="126" spans="1:22" ht="16" thickBot="1" x14ac:dyDescent="0.25">
      <c r="A126" s="81"/>
      <c r="B126" s="49">
        <f t="shared" si="20"/>
        <v>120</v>
      </c>
      <c r="C126" s="71">
        <v>20.000224679999999</v>
      </c>
      <c r="D126" s="40">
        <v>3.634439467</v>
      </c>
      <c r="E126" s="41">
        <v>8.8627777329999997</v>
      </c>
      <c r="F126" s="42">
        <v>0.43181116000000003</v>
      </c>
      <c r="G126" s="43">
        <v>0.82661613099999998</v>
      </c>
      <c r="H126" s="44">
        <v>0.22858656799999999</v>
      </c>
      <c r="I126" s="45">
        <v>0.65539999999999998</v>
      </c>
      <c r="J126" s="46">
        <v>0.1014</v>
      </c>
      <c r="K126" s="47">
        <v>0.43164799999999898</v>
      </c>
      <c r="M126" s="10">
        <v>120</v>
      </c>
      <c r="N126" s="11">
        <f t="shared" ref="N126" si="21">1-H126</f>
        <v>0.77141343200000001</v>
      </c>
      <c r="O126" s="19">
        <f t="shared" si="15"/>
        <v>0.22858656799999999</v>
      </c>
      <c r="P126" s="11">
        <f t="shared" si="16"/>
        <v>0.21134635878811464</v>
      </c>
      <c r="Q126" s="11">
        <v>0.4</v>
      </c>
      <c r="R126" s="11">
        <v>0.6</v>
      </c>
      <c r="S126" s="19">
        <f t="shared" si="17"/>
        <v>1.9227174622952224E-2</v>
      </c>
      <c r="T126" s="74">
        <f t="shared" si="18"/>
        <v>0.6369645800265572</v>
      </c>
      <c r="U126" s="74">
        <f t="shared" si="19"/>
        <v>8.7916005161222666E-2</v>
      </c>
      <c r="V126" s="13">
        <v>0.4</v>
      </c>
    </row>
    <row r="128" spans="1:22" x14ac:dyDescent="0.2">
      <c r="B128" t="s">
        <v>55</v>
      </c>
      <c r="C128" s="16">
        <f>MIN(C7:C126)</f>
        <v>0.48779439400000002</v>
      </c>
      <c r="D128" s="16">
        <f t="shared" ref="D128:K128" si="22">MIN(D7:D126)</f>
        <v>2.0000728950000002</v>
      </c>
      <c r="E128" s="16">
        <f t="shared" si="22"/>
        <v>2.9636698739999998</v>
      </c>
      <c r="F128" s="16">
        <f t="shared" si="22"/>
        <v>0.35015843499999999</v>
      </c>
      <c r="G128" s="16">
        <f t="shared" si="22"/>
        <v>0.50113757199999998</v>
      </c>
      <c r="H128" s="16">
        <f t="shared" si="22"/>
        <v>5.0363092999999998E-2</v>
      </c>
      <c r="I128" s="16">
        <f t="shared" si="22"/>
        <v>0.45899999999999902</v>
      </c>
      <c r="J128" s="16">
        <f t="shared" si="22"/>
        <v>3.4599999999999999E-2</v>
      </c>
      <c r="K128" s="16">
        <f t="shared" si="22"/>
        <v>0.369336</v>
      </c>
    </row>
    <row r="129" spans="2:11" x14ac:dyDescent="0.2">
      <c r="B129" t="s">
        <v>56</v>
      </c>
      <c r="C129" s="16">
        <f>MAX(C7:C126)</f>
        <v>20.000224679999999</v>
      </c>
      <c r="D129" s="16">
        <f t="shared" ref="D129:K129" si="23">MAX(D7:D126)</f>
        <v>5</v>
      </c>
      <c r="E129" s="16">
        <f t="shared" si="23"/>
        <v>20.00798022</v>
      </c>
      <c r="F129" s="16">
        <f t="shared" si="23"/>
        <v>0.49974982499999998</v>
      </c>
      <c r="G129" s="16">
        <f t="shared" si="23"/>
        <v>0.99986000399999997</v>
      </c>
      <c r="H129" s="16">
        <f t="shared" si="23"/>
        <v>0.24981387599999999</v>
      </c>
      <c r="I129" s="16">
        <f t="shared" si="23"/>
        <v>0.72539999999999905</v>
      </c>
      <c r="J129" s="16">
        <f t="shared" si="23"/>
        <v>0.1222</v>
      </c>
      <c r="K129" s="16">
        <f t="shared" si="23"/>
        <v>0.51314199999999999</v>
      </c>
    </row>
  </sheetData>
  <mergeCells count="4">
    <mergeCell ref="A4:A6"/>
    <mergeCell ref="M4:V4"/>
    <mergeCell ref="A7:A66"/>
    <mergeCell ref="A67:A12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</vt:lpstr>
    </vt:vector>
  </TitlesOfParts>
  <Company>U.S. Dept. Of Energy, NETL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Avinash Vaidheeswaran</dc:creator>
  <cp:lastModifiedBy>Microsoft Office User</cp:lastModifiedBy>
  <dcterms:created xsi:type="dcterms:W3CDTF">2019-10-11T19:12:18Z</dcterms:created>
  <dcterms:modified xsi:type="dcterms:W3CDTF">2020-11-01T22:33:32Z</dcterms:modified>
</cp:coreProperties>
</file>